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O137" i="1"/>
  <c r="M137"/>
  <c r="L137"/>
  <c r="N137" s="1"/>
  <c r="P137" s="1"/>
  <c r="M135"/>
  <c r="O135" s="1"/>
  <c r="L135"/>
  <c r="N135" s="1"/>
  <c r="M134"/>
  <c r="O134" s="1"/>
  <c r="L134"/>
  <c r="N134" s="1"/>
  <c r="P134" s="1"/>
  <c r="M133"/>
  <c r="O133" s="1"/>
  <c r="L133"/>
  <c r="N133" s="1"/>
  <c r="M132"/>
  <c r="O132" s="1"/>
  <c r="L132"/>
  <c r="N132" s="1"/>
  <c r="P132" s="1"/>
  <c r="O126"/>
  <c r="M126"/>
  <c r="L126"/>
  <c r="N126" s="1"/>
  <c r="P126" s="1"/>
  <c r="M123"/>
  <c r="O123" s="1"/>
  <c r="L123"/>
  <c r="N123" s="1"/>
  <c r="O121"/>
  <c r="M121"/>
  <c r="L121"/>
  <c r="N121" s="1"/>
  <c r="P121" s="1"/>
  <c r="M120"/>
  <c r="O120" s="1"/>
  <c r="L120"/>
  <c r="N120" s="1"/>
  <c r="P120" s="1"/>
  <c r="M117"/>
  <c r="O117" s="1"/>
  <c r="L117"/>
  <c r="N117" s="1"/>
  <c r="O114"/>
  <c r="M110"/>
  <c r="O110" s="1"/>
  <c r="L110"/>
  <c r="N110" s="1"/>
  <c r="M108"/>
  <c r="O108" s="1"/>
  <c r="L108"/>
  <c r="N108" s="1"/>
  <c r="M102"/>
  <c r="O102" s="1"/>
  <c r="L102"/>
  <c r="N102" s="1"/>
  <c r="O93"/>
  <c r="M93"/>
  <c r="L93"/>
  <c r="N93" s="1"/>
  <c r="P93" s="1"/>
  <c r="M92"/>
  <c r="O92" s="1"/>
  <c r="L92"/>
  <c r="N92" s="1"/>
  <c r="P92" s="1"/>
  <c r="N91"/>
  <c r="M91"/>
  <c r="O91" s="1"/>
  <c r="L91"/>
  <c r="O90"/>
  <c r="N90"/>
  <c r="P90" s="1"/>
  <c r="M90"/>
  <c r="L90"/>
  <c r="O89"/>
  <c r="M89"/>
  <c r="L89"/>
  <c r="N89" s="1"/>
  <c r="P89" s="1"/>
  <c r="O87"/>
  <c r="M87"/>
  <c r="L87"/>
  <c r="N87" s="1"/>
  <c r="P87" s="1"/>
  <c r="M85"/>
  <c r="O85" s="1"/>
  <c r="L85"/>
  <c r="N85" s="1"/>
  <c r="M84"/>
  <c r="O84" s="1"/>
  <c r="L84"/>
  <c r="N84" s="1"/>
  <c r="N83"/>
  <c r="P83" s="1"/>
  <c r="M83"/>
  <c r="O83" s="1"/>
  <c r="L83"/>
  <c r="O82"/>
  <c r="M82"/>
  <c r="L82"/>
  <c r="N82" s="1"/>
  <c r="P82" s="1"/>
  <c r="M81"/>
  <c r="O81" s="1"/>
  <c r="L81"/>
  <c r="N81" s="1"/>
  <c r="N80"/>
  <c r="P80" s="1"/>
  <c r="M80"/>
  <c r="O80" s="1"/>
  <c r="L80"/>
  <c r="O78"/>
  <c r="M78"/>
  <c r="L78"/>
  <c r="N78" s="1"/>
  <c r="P78" s="1"/>
  <c r="M73"/>
  <c r="O73" s="1"/>
  <c r="L73"/>
  <c r="N73" s="1"/>
  <c r="M70"/>
  <c r="O70" s="1"/>
  <c r="L70"/>
  <c r="N70" s="1"/>
  <c r="M66"/>
  <c r="O66" s="1"/>
  <c r="L66"/>
  <c r="N66" s="1"/>
  <c r="M65"/>
  <c r="O65" s="1"/>
  <c r="L65"/>
  <c r="N65" s="1"/>
  <c r="M64"/>
  <c r="O64" s="1"/>
  <c r="L64"/>
  <c r="N64" s="1"/>
  <c r="M60"/>
  <c r="O60" s="1"/>
  <c r="L60"/>
  <c r="N60" s="1"/>
  <c r="M59"/>
  <c r="O59" s="1"/>
  <c r="L59"/>
  <c r="N59" s="1"/>
  <c r="M55"/>
  <c r="O55" s="1"/>
  <c r="L55"/>
  <c r="N55" s="1"/>
  <c r="M53"/>
  <c r="O53" s="1"/>
  <c r="L53"/>
  <c r="N53" s="1"/>
  <c r="M49"/>
  <c r="O49" s="1"/>
  <c r="L49"/>
  <c r="N49" s="1"/>
  <c r="O47"/>
  <c r="M47"/>
  <c r="L47"/>
  <c r="N47" s="1"/>
  <c r="P47" s="1"/>
  <c r="O44"/>
  <c r="M44"/>
  <c r="L44"/>
  <c r="N44" s="1"/>
  <c r="P44" s="1"/>
  <c r="M43"/>
  <c r="O43" s="1"/>
  <c r="L43"/>
  <c r="N43" s="1"/>
  <c r="P43" s="1"/>
  <c r="N42"/>
  <c r="M42"/>
  <c r="O42" s="1"/>
  <c r="L42"/>
  <c r="O41"/>
  <c r="N41"/>
  <c r="P41" s="1"/>
  <c r="M41"/>
  <c r="L41"/>
  <c r="M37"/>
  <c r="O37" s="1"/>
  <c r="L37"/>
  <c r="N37" s="1"/>
  <c r="M32"/>
  <c r="O32" s="1"/>
  <c r="L32"/>
  <c r="N32" s="1"/>
  <c r="P32" s="1"/>
  <c r="M31"/>
  <c r="O31" s="1"/>
  <c r="L31"/>
  <c r="N31" s="1"/>
  <c r="M26"/>
  <c r="O26" s="1"/>
  <c r="L26"/>
  <c r="N26" s="1"/>
  <c r="M25"/>
  <c r="O25" s="1"/>
  <c r="L25"/>
  <c r="N25" s="1"/>
  <c r="O22"/>
  <c r="N22"/>
  <c r="M21"/>
  <c r="O21" s="1"/>
  <c r="L21"/>
  <c r="N21" s="1"/>
  <c r="M20"/>
  <c r="O20" s="1"/>
  <c r="L20"/>
  <c r="N20" s="1"/>
  <c r="O18"/>
  <c r="M18"/>
  <c r="L18"/>
  <c r="N18" s="1"/>
  <c r="P18" s="1"/>
  <c r="M17"/>
  <c r="O17" s="1"/>
  <c r="L17"/>
  <c r="N17" s="1"/>
  <c r="P17" s="1"/>
  <c r="O14"/>
  <c r="M14"/>
  <c r="L14"/>
  <c r="N14" s="1"/>
  <c r="P14" s="1"/>
  <c r="M12"/>
  <c r="O12" s="1"/>
  <c r="L12"/>
  <c r="N12" s="1"/>
  <c r="N11"/>
  <c r="P11" s="1"/>
  <c r="M11"/>
  <c r="O11" s="1"/>
  <c r="L11"/>
  <c r="O10"/>
  <c r="M10"/>
  <c r="L10"/>
  <c r="N10" s="1"/>
  <c r="P10" s="1"/>
  <c r="M9"/>
  <c r="O9" s="1"/>
  <c r="L9"/>
  <c r="N9" s="1"/>
  <c r="M5"/>
  <c r="O5" s="1"/>
  <c r="L5"/>
  <c r="N5" s="1"/>
  <c r="O36"/>
  <c r="M36"/>
  <c r="L36"/>
  <c r="N36" s="1"/>
  <c r="M35"/>
  <c r="O35" s="1"/>
  <c r="L35"/>
  <c r="N35" s="1"/>
  <c r="P35" s="1"/>
  <c r="M29"/>
  <c r="O29" s="1"/>
  <c r="L29"/>
  <c r="N29" s="1"/>
  <c r="N28"/>
  <c r="M28"/>
  <c r="O28" s="1"/>
  <c r="L28"/>
  <c r="M24"/>
  <c r="O24" s="1"/>
  <c r="L24"/>
  <c r="N24" s="1"/>
  <c r="M23"/>
  <c r="L23"/>
  <c r="N23" s="1"/>
  <c r="M19"/>
  <c r="O19" s="1"/>
  <c r="L19"/>
  <c r="M16"/>
  <c r="O16" s="1"/>
  <c r="L16"/>
  <c r="M15"/>
  <c r="O15" s="1"/>
  <c r="L15"/>
  <c r="M13"/>
  <c r="O13" s="1"/>
  <c r="L13"/>
  <c r="M8"/>
  <c r="O8" s="1"/>
  <c r="L8"/>
  <c r="M7"/>
  <c r="O7" s="1"/>
  <c r="L7"/>
  <c r="N7" s="1"/>
  <c r="M6"/>
  <c r="O6" s="1"/>
  <c r="L6"/>
  <c r="M4"/>
  <c r="O4" s="1"/>
  <c r="L4"/>
  <c r="O23"/>
  <c r="N19"/>
  <c r="N16"/>
  <c r="N15"/>
  <c r="P15" s="1"/>
  <c r="N13"/>
  <c r="N8"/>
  <c r="N6"/>
  <c r="N4"/>
  <c r="P133" l="1"/>
  <c r="P135"/>
  <c r="P123"/>
  <c r="P117"/>
  <c r="P114"/>
  <c r="P148" s="1"/>
  <c r="P110"/>
  <c r="P108"/>
  <c r="P102"/>
  <c r="P91"/>
  <c r="P85"/>
  <c r="P81"/>
  <c r="P84"/>
  <c r="P73"/>
  <c r="P70"/>
  <c r="P64"/>
  <c r="P66"/>
  <c r="P65"/>
  <c r="P60"/>
  <c r="P59"/>
  <c r="P55"/>
  <c r="P53"/>
  <c r="P49"/>
  <c r="P42"/>
  <c r="P37"/>
  <c r="P31"/>
  <c r="P26"/>
  <c r="P25"/>
  <c r="P22"/>
  <c r="P20"/>
  <c r="P21"/>
  <c r="P9"/>
  <c r="P12"/>
  <c r="P5"/>
  <c r="P13"/>
  <c r="P4"/>
  <c r="P7"/>
  <c r="P8"/>
  <c r="P28"/>
  <c r="P36"/>
  <c r="P29"/>
  <c r="P24"/>
  <c r="P19"/>
  <c r="P16"/>
  <c r="P6"/>
  <c r="P23"/>
</calcChain>
</file>

<file path=xl/sharedStrings.xml><?xml version="1.0" encoding="utf-8"?>
<sst xmlns="http://schemas.openxmlformats.org/spreadsheetml/2006/main" count="462" uniqueCount="269">
  <si>
    <t>Счетчик</t>
  </si>
  <si>
    <t>Дата</t>
  </si>
  <si>
    <t>Показания Т1</t>
  </si>
  <si>
    <t>Показания Т2</t>
  </si>
  <si>
    <t>0000000001</t>
  </si>
  <si>
    <t>счетчик</t>
  </si>
  <si>
    <t>24.04.2021</t>
  </si>
  <si>
    <t>0000000002</t>
  </si>
  <si>
    <t>ЦЭ2727А S.RF.OP.B04. №4103914</t>
  </si>
  <si>
    <t>14.06.2021</t>
  </si>
  <si>
    <t>0000000003</t>
  </si>
  <si>
    <t>29.06.2021</t>
  </si>
  <si>
    <t>0000000005</t>
  </si>
  <si>
    <t>01.05.2021</t>
  </si>
  <si>
    <t>0000000006</t>
  </si>
  <si>
    <t>19.06.2021</t>
  </si>
  <si>
    <t>0000000007</t>
  </si>
  <si>
    <t>ЦЭ2727А S.RF.OP.B04. №4084085</t>
  </si>
  <si>
    <t>26.06.2021</t>
  </si>
  <si>
    <t>0000000009</t>
  </si>
  <si>
    <t>ЦЭ2727А S.RF.OP.B04. №4090853</t>
  </si>
  <si>
    <t>10.06.2021</t>
  </si>
  <si>
    <t>0000000010</t>
  </si>
  <si>
    <t>ЦЭ2727А S.RF.OP.B04. №4090851</t>
  </si>
  <si>
    <t>01.01.2021</t>
  </si>
  <si>
    <t>0000000011</t>
  </si>
  <si>
    <t>ЦЭ2727А S.RF.OP.B04. №4106797</t>
  </si>
  <si>
    <t>0000000012</t>
  </si>
  <si>
    <t>22.06.2021</t>
  </si>
  <si>
    <t>0000000013</t>
  </si>
  <si>
    <t>ЦЭ2727А S.RF.OP.B04. №4103555</t>
  </si>
  <si>
    <t>11.06.2021</t>
  </si>
  <si>
    <t>0000000014</t>
  </si>
  <si>
    <t>0000000015</t>
  </si>
  <si>
    <t>29.05.2021</t>
  </si>
  <si>
    <t>0000000016</t>
  </si>
  <si>
    <t>ЦЭ2727А S.RF.OP.B04. №4079355</t>
  </si>
  <si>
    <t>0000000017</t>
  </si>
  <si>
    <t>ЦЭ2727А S.RF.OP.B04. №4104308</t>
  </si>
  <si>
    <t>0000000018</t>
  </si>
  <si>
    <t>24.06.2021</t>
  </si>
  <si>
    <t>0000000019</t>
  </si>
  <si>
    <t>ЦЭ2727А S.RF.OP.B04. №4090861</t>
  </si>
  <si>
    <t>0000000020</t>
  </si>
  <si>
    <t>ЦЭ2727А S.RF.OP.B04. №4106837</t>
  </si>
  <si>
    <t>06.06.2021</t>
  </si>
  <si>
    <t>0000000021</t>
  </si>
  <si>
    <t>0000000022</t>
  </si>
  <si>
    <t>0000000023</t>
  </si>
  <si>
    <t>10.04.2021</t>
  </si>
  <si>
    <t>0000000024</t>
  </si>
  <si>
    <t>ЦЭ2727А S.RF.OP.B04. №4105540</t>
  </si>
  <si>
    <t>0000000025</t>
  </si>
  <si>
    <t>05.06.2021</t>
  </si>
  <si>
    <t>ЦЭ2727А S.RF.OP.B04. №4106886</t>
  </si>
  <si>
    <t>16.06.2021</t>
  </si>
  <si>
    <t>0000000029</t>
  </si>
  <si>
    <t>ЦЭ2727А S.RF.OP.B04. №4087470</t>
  </si>
  <si>
    <t>0000000031</t>
  </si>
  <si>
    <t>12.06.2021</t>
  </si>
  <si>
    <t>0000000032</t>
  </si>
  <si>
    <t>28.06.2021</t>
  </si>
  <si>
    <t>0000000033</t>
  </si>
  <si>
    <t>23.04.2021</t>
  </si>
  <si>
    <t>0000000034</t>
  </si>
  <si>
    <t>ЦЭ2727А №4106828</t>
  </si>
  <si>
    <t>0000000035</t>
  </si>
  <si>
    <t>ЦЭ2727А S.RF.OP.B04. №4106853</t>
  </si>
  <si>
    <t>0000000036</t>
  </si>
  <si>
    <t>01.06.2021</t>
  </si>
  <si>
    <t>0000000037</t>
  </si>
  <si>
    <t>04.05.2021</t>
  </si>
  <si>
    <t>0000000038</t>
  </si>
  <si>
    <t>0000000039</t>
  </si>
  <si>
    <t>0000000040</t>
  </si>
  <si>
    <t>ЦЭ2727А S.RF.OP.B04. №4105530</t>
  </si>
  <si>
    <t>10.05.2021</t>
  </si>
  <si>
    <t>0000000041</t>
  </si>
  <si>
    <t>0000000042</t>
  </si>
  <si>
    <t>0000000044</t>
  </si>
  <si>
    <t>02.06.2021</t>
  </si>
  <si>
    <t>0000000045</t>
  </si>
  <si>
    <t>ЦЭ2727А S.RF.OP.B04. №4084096</t>
  </si>
  <si>
    <t>14.05.2021</t>
  </si>
  <si>
    <t>0000000046</t>
  </si>
  <si>
    <t>ЦЭ2727А S.RF.OP.B04. №4084102</t>
  </si>
  <si>
    <t>13.06.2021</t>
  </si>
  <si>
    <t>0000000047</t>
  </si>
  <si>
    <t>ЦЭ2727А S.RF.OP.B04. №4084103</t>
  </si>
  <si>
    <t>04.06.2021</t>
  </si>
  <si>
    <t>0000000048</t>
  </si>
  <si>
    <t>0000000049</t>
  </si>
  <si>
    <t>0000000050</t>
  </si>
  <si>
    <t>ЦЭ2727А S.RF.OP.B04. №4084093</t>
  </si>
  <si>
    <t>01.07.2021</t>
  </si>
  <si>
    <t>0000000051</t>
  </si>
  <si>
    <t>0000000052</t>
  </si>
  <si>
    <t>ЦЭ2727А S.RF.OP.B04. №4079312</t>
  </si>
  <si>
    <t>0000000053</t>
  </si>
  <si>
    <t>0000000054</t>
  </si>
  <si>
    <t>0000000055</t>
  </si>
  <si>
    <t>0000000056</t>
  </si>
  <si>
    <t>ЦЭ2727А S.RF.OP.B04. №4079248</t>
  </si>
  <si>
    <t>24.05.2021</t>
  </si>
  <si>
    <t>0000000058</t>
  </si>
  <si>
    <t>0000000059</t>
  </si>
  <si>
    <t>ЦЭ2727А S.RF.OP.B04. №4074277</t>
  </si>
  <si>
    <t>0000000060</t>
  </si>
  <si>
    <t>0000000062</t>
  </si>
  <si>
    <t>0000000063</t>
  </si>
  <si>
    <t>25.06.2021</t>
  </si>
  <si>
    <t>0000000065</t>
  </si>
  <si>
    <t>ЦЭ2727А S.RF.OP.B04. №4079329</t>
  </si>
  <si>
    <t>16.01.2021</t>
  </si>
  <si>
    <t>0000000066</t>
  </si>
  <si>
    <t>ЦЭ2727А S.RF.OP.B04. №4079354</t>
  </si>
  <si>
    <t>0000000068</t>
  </si>
  <si>
    <t>0000000069</t>
  </si>
  <si>
    <t>0000000070</t>
  </si>
  <si>
    <t>0000000071</t>
  </si>
  <si>
    <t>ЦЭ2727А S.RF.OP.B04. №4105620</t>
  </si>
  <si>
    <t>0000000072</t>
  </si>
  <si>
    <t>ЦЭ2727А S.RF.OP.B04. №4100288</t>
  </si>
  <si>
    <t>0000000073</t>
  </si>
  <si>
    <t>ЦЭ2727А S.RF.OP.B04. №4090863</t>
  </si>
  <si>
    <t>0000000074</t>
  </si>
  <si>
    <t>0000000075</t>
  </si>
  <si>
    <t>0000000076</t>
  </si>
  <si>
    <t>27.05.2021</t>
  </si>
  <si>
    <t>0000000077</t>
  </si>
  <si>
    <t>ЦЭ2726А A1.S.RF.R01. №1497827</t>
  </si>
  <si>
    <t>15.06.2021</t>
  </si>
  <si>
    <t>0000000078</t>
  </si>
  <si>
    <t>0000000079</t>
  </si>
  <si>
    <t>0000000080</t>
  </si>
  <si>
    <t>ЦЭ2727А S.RF.OP.B04. №4084053</t>
  </si>
  <si>
    <t>0000000081</t>
  </si>
  <si>
    <t>30.05.2021</t>
  </si>
  <si>
    <t>0000000082</t>
  </si>
  <si>
    <t>0000000083</t>
  </si>
  <si>
    <t>0000000084</t>
  </si>
  <si>
    <t>0000000085</t>
  </si>
  <si>
    <t>ЦЭ2727А S.RF.OP.B04. №4079327</t>
  </si>
  <si>
    <t>0000000087</t>
  </si>
  <si>
    <t>0000000088</t>
  </si>
  <si>
    <t>ЦЭ2727А S.RF.OP.B04. №4079315</t>
  </si>
  <si>
    <t>0000000089</t>
  </si>
  <si>
    <t>ЦЭ2727А S.RF.OP.B04. №4079363</t>
  </si>
  <si>
    <t>08.05.2021</t>
  </si>
  <si>
    <t>0000000091</t>
  </si>
  <si>
    <t>ЦЭ2727А S.RF.OP.B04. №4079358</t>
  </si>
  <si>
    <t>0000000092</t>
  </si>
  <si>
    <t>ЦЭ2727А S.RF.OP.B04. №4079300</t>
  </si>
  <si>
    <t>0000000093</t>
  </si>
  <si>
    <t>ЦЭ2726А A1.S.RF.R01. №1497713</t>
  </si>
  <si>
    <t>17.06.2021</t>
  </si>
  <si>
    <t>0000000094</t>
  </si>
  <si>
    <t>ЦЭ2726А A1.S.RF.R01. №1663189</t>
  </si>
  <si>
    <t>0000000095</t>
  </si>
  <si>
    <t>10.03.2021</t>
  </si>
  <si>
    <t>0000000096</t>
  </si>
  <si>
    <t>ЦЭ2727А S.RF.OP.B04. №4090866</t>
  </si>
  <si>
    <t>0000000099</t>
  </si>
  <si>
    <t>01.02.2021</t>
  </si>
  <si>
    <t>0000000100</t>
  </si>
  <si>
    <t>ЦЭ2727А S.RF.OP.B04. №4090864</t>
  </si>
  <si>
    <t>0000000101</t>
  </si>
  <si>
    <t>ЦЭ2727А S.RF.OP.B04. №1484966</t>
  </si>
  <si>
    <t>0000000102</t>
  </si>
  <si>
    <t>ЦЭ2727А S.RF.OP.B04. №4084147</t>
  </si>
  <si>
    <t>0000000103</t>
  </si>
  <si>
    <t>ЦЭ2727А S.RF.OP.B04. №4079359</t>
  </si>
  <si>
    <t>0000000104</t>
  </si>
  <si>
    <t>ЦЭ2727А S.RF.OP.B04. №40908848</t>
  </si>
  <si>
    <t>0000000105</t>
  </si>
  <si>
    <t>фонарь уличный</t>
  </si>
  <si>
    <t>01.03.2021</t>
  </si>
  <si>
    <t>20.05.2021</t>
  </si>
  <si>
    <t>0000000107</t>
  </si>
  <si>
    <t>23.06.2021</t>
  </si>
  <si>
    <t>0000000108</t>
  </si>
  <si>
    <t>0000000109</t>
  </si>
  <si>
    <t>0000000109*</t>
  </si>
  <si>
    <t>0000000110</t>
  </si>
  <si>
    <t>0000000110*</t>
  </si>
  <si>
    <t>0000000111</t>
  </si>
  <si>
    <t>ЦЭ2727А S.RF.OP.B04. №4090856</t>
  </si>
  <si>
    <t>15.04.2021</t>
  </si>
  <si>
    <t>0000000111а</t>
  </si>
  <si>
    <t>07.06.2021</t>
  </si>
  <si>
    <t>0000000111б</t>
  </si>
  <si>
    <t>0000000112</t>
  </si>
  <si>
    <t>0000000113</t>
  </si>
  <si>
    <t>0000000114</t>
  </si>
  <si>
    <t>0000000115</t>
  </si>
  <si>
    <t>ЦЭ2727А S.RF.OP.B04. №4084101</t>
  </si>
  <si>
    <t>18.06.2021</t>
  </si>
  <si>
    <t>0000000116</t>
  </si>
  <si>
    <t>08.06.2021</t>
  </si>
  <si>
    <t>0000000117</t>
  </si>
  <si>
    <t>ЦЭ2727А S.RF.OP.B04. №4106857</t>
  </si>
  <si>
    <t>0000000118</t>
  </si>
  <si>
    <t>0000000119</t>
  </si>
  <si>
    <t>0000000120</t>
  </si>
  <si>
    <t>1 №1</t>
  </si>
  <si>
    <t>06.03.2021</t>
  </si>
  <si>
    <t>ЦЭ2727А S.RF.OP.B04. №4090857</t>
  </si>
  <si>
    <t>0000000122</t>
  </si>
  <si>
    <t>0000000123</t>
  </si>
  <si>
    <t>0000000125</t>
  </si>
  <si>
    <t>ЦЭ2727А S.RF.OP.B04. №4097302</t>
  </si>
  <si>
    <t>0000000126</t>
  </si>
  <si>
    <t>15.05.2021</t>
  </si>
  <si>
    <t>0000000127</t>
  </si>
  <si>
    <t>0000000128</t>
  </si>
  <si>
    <t>ЦЭ2727А S.RF.OP.B04. №4084078</t>
  </si>
  <si>
    <t>0000000129</t>
  </si>
  <si>
    <t>ЦЭ2727А S.RF.OP.B04. №4104292</t>
  </si>
  <si>
    <t>0000000130</t>
  </si>
  <si>
    <t>0000000131</t>
  </si>
  <si>
    <t>ЦЭ2727А S.RF.OP.B04. №4079345</t>
  </si>
  <si>
    <t>0000000132</t>
  </si>
  <si>
    <t>0000000133</t>
  </si>
  <si>
    <t>0000000134</t>
  </si>
  <si>
    <t>ЦЭ2727А S.RF.OP.B04. №4090868</t>
  </si>
  <si>
    <t>20.06.2021</t>
  </si>
  <si>
    <t>0000000135</t>
  </si>
  <si>
    <t>0000000136</t>
  </si>
  <si>
    <t>0000000137</t>
  </si>
  <si>
    <t>0000000140</t>
  </si>
  <si>
    <t>0000000141</t>
  </si>
  <si>
    <t>0000000142</t>
  </si>
  <si>
    <t>ЦЭ2727А S.RF.OP.B04. №4105528</t>
  </si>
  <si>
    <t>0000000143</t>
  </si>
  <si>
    <t>ЦЭ2727А №4084076</t>
  </si>
  <si>
    <t>0000000144</t>
  </si>
  <si>
    <t>ЦЭ2727А S.RF.OP.B04. №4079322</t>
  </si>
  <si>
    <t>0000000146</t>
  </si>
  <si>
    <t>ЦЭ2727А S.RF.OP.B04. №4100253</t>
  </si>
  <si>
    <t>0000000147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</si>
  <si>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</si>
  <si>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</si>
  <si>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</si>
  <si>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</si>
  <si>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</si>
  <si>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</si>
  <si>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</si>
  <si>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</si>
  <si>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</si>
  <si>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</si>
  <si>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Список показаний по электроэнергии на 01.07.2021</t>
  </si>
  <si>
    <t>ОПЛАЧЕНО</t>
  </si>
  <si>
    <t>поломка?</t>
  </si>
  <si>
    <t>уст19.08.19</t>
  </si>
  <si>
    <t>ЦЭ2727А S.RF.OP.B04. №4079321</t>
  </si>
  <si>
    <t>нет</t>
  </si>
  <si>
    <t>разобраться</t>
  </si>
  <si>
    <t>ЦЭ2727А S.RF.OP.B04. №4105634</t>
  </si>
  <si>
    <t xml:space="preserve">ЦЭ2727А S.RF.OP.B04. №4106881  </t>
  </si>
  <si>
    <t>ПОКАЗАНИЯ ПО ПРОВЕРКАМ</t>
  </si>
  <si>
    <t>ПОКАЗАНИЯ ПО ПРИБОРАМ Комета</t>
  </si>
  <si>
    <t>разница</t>
  </si>
  <si>
    <t>Сумма</t>
  </si>
  <si>
    <t>Итого</t>
  </si>
  <si>
    <t>поломка?уст 17.11.20 НЕТ АКТИВНО</t>
  </si>
  <si>
    <t>разобраться ус 31.01.20</t>
  </si>
  <si>
    <t xml:space="preserve">ИТОГО ПО СНТ </t>
  </si>
  <si>
    <t>№ уч</t>
  </si>
  <si>
    <t>почему только на25.06.2 Поломка?</t>
  </si>
</sst>
</file>

<file path=xl/styles.xml><?xml version="1.0" encoding="utf-8"?>
<styleSheet xmlns="http://schemas.openxmlformats.org/spreadsheetml/2006/main">
  <fonts count="6">
    <font>
      <sz val="8"/>
      <name val="Arial"/>
    </font>
    <font>
      <sz val="8"/>
      <color rgb="FF000000"/>
      <name val="Arial"/>
      <family val="2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0" fillId="0" borderId="1" xfId="0" applyBorder="1"/>
    <xf numFmtId="14" fontId="1" fillId="2" borderId="1" xfId="0" applyNumberFormat="1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left" vertical="top"/>
    </xf>
    <xf numFmtId="0" fontId="0" fillId="0" borderId="3" xfId="0" applyBorder="1"/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top"/>
    </xf>
    <xf numFmtId="0" fontId="4" fillId="0" borderId="1" xfId="0" applyFont="1" applyBorder="1"/>
    <xf numFmtId="0" fontId="5" fillId="0" borderId="1" xfId="0" applyFont="1" applyBorder="1"/>
    <xf numFmtId="0" fontId="5" fillId="3" borderId="1" xfId="0" applyFont="1" applyFill="1" applyBorder="1" applyAlignment="1">
      <alignment vertical="top" wrapText="1"/>
    </xf>
    <xf numFmtId="0" fontId="4" fillId="0" borderId="14" xfId="0" applyFont="1" applyBorder="1"/>
    <xf numFmtId="0" fontId="5" fillId="0" borderId="14" xfId="0" applyFont="1" applyBorder="1"/>
    <xf numFmtId="0" fontId="4" fillId="0" borderId="3" xfId="0" applyFont="1" applyBorder="1"/>
    <xf numFmtId="0" fontId="4" fillId="0" borderId="15" xfId="0" applyFont="1" applyBorder="1"/>
    <xf numFmtId="0" fontId="1" fillId="0" borderId="10" xfId="0" applyFont="1" applyFill="1" applyBorder="1" applyAlignment="1">
      <alignment horizontal="right" vertical="top" wrapText="1"/>
    </xf>
    <xf numFmtId="0" fontId="3" fillId="0" borderId="11" xfId="0" applyFont="1" applyBorder="1"/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right" vertical="top"/>
    </xf>
    <xf numFmtId="3" fontId="1" fillId="2" borderId="1" xfId="0" applyNumberFormat="1" applyFont="1" applyFill="1" applyBorder="1" applyAlignment="1">
      <alignment horizontal="right" vertical="top"/>
    </xf>
    <xf numFmtId="0" fontId="1" fillId="0" borderId="10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right" vertical="top" wrapText="1"/>
    </xf>
    <xf numFmtId="3" fontId="0" fillId="0" borderId="1" xfId="0" applyNumberFormat="1" applyBorder="1"/>
    <xf numFmtId="0" fontId="3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1" fillId="2" borderId="2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3" fontId="1" fillId="2" borderId="2" xfId="0" applyNumberFormat="1" applyFont="1" applyFill="1" applyBorder="1" applyAlignment="1">
      <alignment horizontal="right" vertical="top"/>
    </xf>
    <xf numFmtId="0" fontId="4" fillId="0" borderId="2" xfId="0" applyFont="1" applyBorder="1"/>
    <xf numFmtId="0" fontId="4" fillId="0" borderId="13" xfId="0" applyFont="1" applyBorder="1"/>
    <xf numFmtId="0" fontId="0" fillId="0" borderId="2" xfId="0" applyBorder="1"/>
    <xf numFmtId="0" fontId="0" fillId="0" borderId="19" xfId="0" applyBorder="1" applyAlignment="1">
      <alignment horizontal="right"/>
    </xf>
    <xf numFmtId="0" fontId="3" fillId="0" borderId="20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3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4" borderId="0" xfId="0" applyFont="1" applyFill="1"/>
    <xf numFmtId="0" fontId="1" fillId="4" borderId="1" xfId="0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left" vertical="top"/>
    </xf>
    <xf numFmtId="3" fontId="1" fillId="4" borderId="1" xfId="0" applyNumberFormat="1" applyFont="1" applyFill="1" applyBorder="1" applyAlignment="1">
      <alignment horizontal="right" vertical="top"/>
    </xf>
    <xf numFmtId="14" fontId="1" fillId="4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/>
    <xf numFmtId="0" fontId="4" fillId="4" borderId="14" xfId="0" applyFont="1" applyFill="1" applyBorder="1"/>
    <xf numFmtId="0" fontId="0" fillId="4" borderId="1" xfId="0" applyFill="1" applyBorder="1"/>
    <xf numFmtId="0" fontId="5" fillId="4" borderId="0" xfId="0" applyFont="1" applyFill="1"/>
    <xf numFmtId="3" fontId="0" fillId="4" borderId="1" xfId="0" applyNumberFormat="1" applyFill="1" applyBorder="1"/>
    <xf numFmtId="0" fontId="0" fillId="4" borderId="0" xfId="0" applyFill="1"/>
    <xf numFmtId="0" fontId="3" fillId="4" borderId="0" xfId="0" applyFont="1" applyFill="1" applyBorder="1"/>
    <xf numFmtId="0" fontId="3" fillId="4" borderId="1" xfId="0" applyFont="1" applyFill="1" applyBorder="1"/>
    <xf numFmtId="0" fontId="5" fillId="4" borderId="1" xfId="0" applyFont="1" applyFill="1" applyBorder="1"/>
    <xf numFmtId="0" fontId="5" fillId="4" borderId="14" xfId="0" applyFont="1" applyFill="1" applyBorder="1"/>
    <xf numFmtId="14" fontId="1" fillId="2" borderId="3" xfId="0" applyNumberFormat="1" applyFont="1" applyFill="1" applyBorder="1" applyAlignment="1">
      <alignment horizontal="left" vertical="top"/>
    </xf>
    <xf numFmtId="3" fontId="0" fillId="0" borderId="3" xfId="0" applyNumberFormat="1" applyBorder="1"/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T148"/>
  <sheetViews>
    <sheetView tabSelected="1" workbookViewId="0">
      <selection activeCell="S12" sqref="S12"/>
    </sheetView>
  </sheetViews>
  <sheetFormatPr defaultColWidth="10.5" defaultRowHeight="11.45" customHeight="1"/>
  <cols>
    <col min="1" max="1" width="6.1640625" style="3" customWidth="1"/>
    <col min="2" max="2" width="30" style="1" customWidth="1"/>
    <col min="3" max="3" width="10.5" style="1" customWidth="1"/>
    <col min="4" max="4" width="9.83203125" style="1" customWidth="1"/>
    <col min="5" max="5" width="10.33203125" style="1" customWidth="1"/>
    <col min="6" max="6" width="10" customWidth="1"/>
    <col min="7" max="7" width="10.83203125" customWidth="1"/>
    <col min="8" max="8" width="10.5" customWidth="1"/>
    <col min="9" max="9" width="10.33203125" customWidth="1"/>
    <col min="10" max="12" width="10" customWidth="1"/>
    <col min="13" max="13" width="9.83203125" customWidth="1"/>
    <col min="16" max="16" width="7.6640625" customWidth="1"/>
    <col min="17" max="17" width="8.83203125" customWidth="1"/>
  </cols>
  <sheetData>
    <row r="1" spans="1:16" ht="34.5" customHeight="1" thickBot="1">
      <c r="B1" s="2" t="s">
        <v>250</v>
      </c>
    </row>
    <row r="2" spans="1:16" ht="34.5" customHeight="1">
      <c r="A2" s="46" t="s">
        <v>267</v>
      </c>
      <c r="B2" s="11" t="s">
        <v>5</v>
      </c>
      <c r="C2" s="23" t="s">
        <v>251</v>
      </c>
      <c r="D2" s="23"/>
      <c r="E2" s="23"/>
      <c r="F2" s="30" t="s">
        <v>260</v>
      </c>
      <c r="G2" s="31"/>
      <c r="H2" s="32"/>
      <c r="I2" s="24" t="s">
        <v>259</v>
      </c>
      <c r="J2" s="23"/>
      <c r="K2" s="23"/>
      <c r="L2" s="24" t="s">
        <v>261</v>
      </c>
      <c r="M2" s="24"/>
      <c r="N2" s="24" t="s">
        <v>262</v>
      </c>
      <c r="O2" s="23"/>
      <c r="P2" s="65"/>
    </row>
    <row r="3" spans="1:16" ht="21.75" customHeight="1" thickBot="1">
      <c r="A3" s="47"/>
      <c r="B3" s="12"/>
      <c r="C3" s="13" t="s">
        <v>1</v>
      </c>
      <c r="D3" s="21" t="s">
        <v>2</v>
      </c>
      <c r="E3" s="21" t="s">
        <v>3</v>
      </c>
      <c r="F3" s="27" t="s">
        <v>1</v>
      </c>
      <c r="G3" s="21" t="s">
        <v>2</v>
      </c>
      <c r="H3" s="28" t="s">
        <v>3</v>
      </c>
      <c r="I3" s="27" t="s">
        <v>1</v>
      </c>
      <c r="J3" s="21" t="s">
        <v>2</v>
      </c>
      <c r="K3" s="21" t="s">
        <v>3</v>
      </c>
      <c r="L3" s="21" t="s">
        <v>2</v>
      </c>
      <c r="M3" s="21" t="s">
        <v>3</v>
      </c>
      <c r="N3" s="21" t="s">
        <v>2</v>
      </c>
      <c r="O3" s="21" t="s">
        <v>3</v>
      </c>
      <c r="P3" s="22" t="s">
        <v>263</v>
      </c>
    </row>
    <row r="4" spans="1:16" ht="11.1" customHeight="1">
      <c r="A4" s="8" t="s">
        <v>4</v>
      </c>
      <c r="B4" s="9" t="s">
        <v>5</v>
      </c>
      <c r="C4" s="9" t="s">
        <v>6</v>
      </c>
      <c r="D4" s="25">
        <v>35443</v>
      </c>
      <c r="E4" s="25">
        <v>63224</v>
      </c>
      <c r="F4" s="9"/>
      <c r="G4" s="19"/>
      <c r="H4" s="20"/>
      <c r="I4" s="63">
        <v>44379</v>
      </c>
      <c r="J4" s="10">
        <v>36593</v>
      </c>
      <c r="K4" s="10">
        <v>63848</v>
      </c>
      <c r="L4" s="64">
        <f>SUM(J4-D4)</f>
        <v>1150</v>
      </c>
      <c r="M4" s="64">
        <f>SUM(K4-E4)</f>
        <v>624</v>
      </c>
      <c r="N4" s="10">
        <f>SUM(L4*5)</f>
        <v>5750</v>
      </c>
      <c r="O4" s="10">
        <f>SUM(M4*2.7)</f>
        <v>1684.8000000000002</v>
      </c>
      <c r="P4" s="10">
        <f>SUM(N4:O4)</f>
        <v>7434.8</v>
      </c>
    </row>
    <row r="5" spans="1:16" ht="11.1" customHeight="1">
      <c r="A5" s="4" t="s">
        <v>7</v>
      </c>
      <c r="B5" s="5" t="s">
        <v>8</v>
      </c>
      <c r="C5" s="5" t="s">
        <v>9</v>
      </c>
      <c r="D5" s="26">
        <v>2952</v>
      </c>
      <c r="E5" s="26">
        <v>1246</v>
      </c>
      <c r="F5" s="7">
        <v>44378</v>
      </c>
      <c r="G5" s="15">
        <v>3045.5520000000001</v>
      </c>
      <c r="H5" s="18">
        <v>1283.8610000000001</v>
      </c>
      <c r="I5" s="7"/>
      <c r="J5" s="6"/>
      <c r="K5" s="6"/>
      <c r="L5" s="29">
        <f>SUM(G5-D5)</f>
        <v>93.552000000000135</v>
      </c>
      <c r="M5" s="29">
        <f>SUM(H5-E5)</f>
        <v>37.861000000000104</v>
      </c>
      <c r="N5" s="6">
        <f t="shared" ref="N5:N24" si="0">SUM(L5*5)</f>
        <v>467.76000000000067</v>
      </c>
      <c r="O5" s="6">
        <f t="shared" ref="O5:O24" si="1">SUM(M5*2.7)</f>
        <v>102.22470000000028</v>
      </c>
      <c r="P5" s="6">
        <f t="shared" ref="P5:P24" si="2">SUM(N5:O5)</f>
        <v>569.984700000001</v>
      </c>
    </row>
    <row r="6" spans="1:16" ht="11.1" customHeight="1">
      <c r="A6" s="4" t="s">
        <v>10</v>
      </c>
      <c r="B6" s="5" t="s">
        <v>5</v>
      </c>
      <c r="C6" s="5" t="s">
        <v>11</v>
      </c>
      <c r="D6" s="26">
        <v>42560</v>
      </c>
      <c r="E6" s="26">
        <v>20660</v>
      </c>
      <c r="F6" s="14"/>
      <c r="G6" s="14"/>
      <c r="H6" s="17"/>
      <c r="I6" s="7">
        <v>44379</v>
      </c>
      <c r="J6" s="6">
        <v>42582</v>
      </c>
      <c r="K6" s="6">
        <v>20662</v>
      </c>
      <c r="L6" s="29">
        <f>SUM(J6-D6)</f>
        <v>22</v>
      </c>
      <c r="M6" s="29">
        <f>SUM(K6-E6)</f>
        <v>2</v>
      </c>
      <c r="N6" s="6">
        <f t="shared" si="0"/>
        <v>110</v>
      </c>
      <c r="O6" s="6">
        <f t="shared" si="1"/>
        <v>5.4</v>
      </c>
      <c r="P6" s="6">
        <f t="shared" si="2"/>
        <v>115.4</v>
      </c>
    </row>
    <row r="7" spans="1:16" ht="11.1" customHeight="1">
      <c r="A7" s="4" t="s">
        <v>12</v>
      </c>
      <c r="B7" s="5" t="s">
        <v>5</v>
      </c>
      <c r="C7" s="5" t="s">
        <v>13</v>
      </c>
      <c r="D7" s="26">
        <v>13008</v>
      </c>
      <c r="E7" s="26">
        <v>18440</v>
      </c>
      <c r="F7" s="14"/>
      <c r="G7" s="14"/>
      <c r="H7" s="17"/>
      <c r="I7" s="7">
        <v>44379</v>
      </c>
      <c r="J7" s="6">
        <v>13123</v>
      </c>
      <c r="K7" s="6">
        <v>18294</v>
      </c>
      <c r="L7" s="29">
        <f>SUM(J7-D7)</f>
        <v>115</v>
      </c>
      <c r="M7" s="29">
        <f>SUM(K7-E7)</f>
        <v>-146</v>
      </c>
      <c r="N7" s="6">
        <f t="shared" si="0"/>
        <v>575</v>
      </c>
      <c r="O7" s="6">
        <f t="shared" si="1"/>
        <v>-394.20000000000005</v>
      </c>
      <c r="P7" s="6">
        <f t="shared" si="2"/>
        <v>180.79999999999995</v>
      </c>
    </row>
    <row r="8" spans="1:16" ht="11.1" customHeight="1">
      <c r="A8" s="4" t="s">
        <v>14</v>
      </c>
      <c r="B8" s="5" t="s">
        <v>5</v>
      </c>
      <c r="C8" s="5" t="s">
        <v>15</v>
      </c>
      <c r="D8" s="26">
        <v>1136</v>
      </c>
      <c r="E8" s="26">
        <v>455</v>
      </c>
      <c r="F8" s="14"/>
      <c r="G8" s="14"/>
      <c r="H8" s="17"/>
      <c r="I8" s="7">
        <v>44379</v>
      </c>
      <c r="J8" s="6">
        <v>1033</v>
      </c>
      <c r="K8" s="6">
        <v>418</v>
      </c>
      <c r="L8" s="29">
        <f>SUM(J8-D8)</f>
        <v>-103</v>
      </c>
      <c r="M8" s="29">
        <f>SUM(K8-E8)</f>
        <v>-37</v>
      </c>
      <c r="N8" s="6">
        <f t="shared" si="0"/>
        <v>-515</v>
      </c>
      <c r="O8" s="6">
        <f t="shared" si="1"/>
        <v>-99.9</v>
      </c>
      <c r="P8" s="6">
        <f t="shared" si="2"/>
        <v>-614.9</v>
      </c>
    </row>
    <row r="9" spans="1:16" ht="11.1" customHeight="1">
      <c r="A9" s="4" t="s">
        <v>16</v>
      </c>
      <c r="B9" s="5" t="s">
        <v>17</v>
      </c>
      <c r="C9" s="5" t="s">
        <v>18</v>
      </c>
      <c r="D9" s="26">
        <v>8170</v>
      </c>
      <c r="E9" s="26">
        <v>3803</v>
      </c>
      <c r="F9" s="7">
        <v>44378</v>
      </c>
      <c r="G9" s="15">
        <v>8228.8700000000008</v>
      </c>
      <c r="H9" s="18">
        <v>3824.25</v>
      </c>
      <c r="I9" s="7"/>
      <c r="J9" s="6"/>
      <c r="K9" s="6"/>
      <c r="L9" s="29">
        <f t="shared" ref="L9:L12" si="3">SUM(G9-D9)</f>
        <v>58.8700000000008</v>
      </c>
      <c r="M9" s="29">
        <f t="shared" ref="M9:M12" si="4">SUM(H9-E9)</f>
        <v>21.25</v>
      </c>
      <c r="N9" s="6">
        <f t="shared" ref="N9:N12" si="5">SUM(L9*5)</f>
        <v>294.350000000004</v>
      </c>
      <c r="O9" s="6">
        <f t="shared" ref="O9:O12" si="6">SUM(M9*2.7)</f>
        <v>57.375000000000007</v>
      </c>
      <c r="P9" s="6">
        <f t="shared" ref="P9:P12" si="7">SUM(N9:O9)</f>
        <v>351.725000000004</v>
      </c>
    </row>
    <row r="10" spans="1:16" ht="11.1" customHeight="1">
      <c r="A10" s="4" t="s">
        <v>19</v>
      </c>
      <c r="B10" s="5" t="s">
        <v>20</v>
      </c>
      <c r="C10" s="5" t="s">
        <v>21</v>
      </c>
      <c r="D10" s="26">
        <v>3550</v>
      </c>
      <c r="E10" s="26">
        <v>1200</v>
      </c>
      <c r="F10" s="7">
        <v>44378</v>
      </c>
      <c r="G10" s="15">
        <v>3486.8850000000002</v>
      </c>
      <c r="H10" s="18">
        <v>1087.287</v>
      </c>
      <c r="I10" s="6"/>
      <c r="J10" s="6"/>
      <c r="K10" s="6"/>
      <c r="L10" s="29">
        <f t="shared" si="3"/>
        <v>-63.114999999999782</v>
      </c>
      <c r="M10" s="29">
        <f t="shared" si="4"/>
        <v>-112.71299999999997</v>
      </c>
      <c r="N10" s="6">
        <f t="shared" si="5"/>
        <v>-315.57499999999891</v>
      </c>
      <c r="O10" s="6">
        <f t="shared" si="6"/>
        <v>-304.32509999999991</v>
      </c>
      <c r="P10" s="6">
        <f t="shared" si="7"/>
        <v>-619.90009999999882</v>
      </c>
    </row>
    <row r="11" spans="1:16" ht="11.1" customHeight="1">
      <c r="A11" s="4" t="s">
        <v>22</v>
      </c>
      <c r="B11" s="5" t="s">
        <v>23</v>
      </c>
      <c r="C11" s="5" t="s">
        <v>24</v>
      </c>
      <c r="D11" s="26">
        <v>1744</v>
      </c>
      <c r="E11" s="26">
        <v>651</v>
      </c>
      <c r="F11" s="7">
        <v>44378</v>
      </c>
      <c r="G11" s="15">
        <v>1785.606</v>
      </c>
      <c r="H11" s="18">
        <v>670.46799999999996</v>
      </c>
      <c r="I11" s="6"/>
      <c r="J11" s="6"/>
      <c r="K11" s="6"/>
      <c r="L11" s="29">
        <f t="shared" si="3"/>
        <v>41.605999999999995</v>
      </c>
      <c r="M11" s="29">
        <f t="shared" si="4"/>
        <v>19.467999999999961</v>
      </c>
      <c r="N11" s="6">
        <f t="shared" si="5"/>
        <v>208.02999999999997</v>
      </c>
      <c r="O11" s="6">
        <f t="shared" si="6"/>
        <v>52.563599999999894</v>
      </c>
      <c r="P11" s="6">
        <f t="shared" si="7"/>
        <v>260.59359999999987</v>
      </c>
    </row>
    <row r="12" spans="1:16" ht="11.1" customHeight="1">
      <c r="A12" s="4" t="s">
        <v>25</v>
      </c>
      <c r="B12" s="5" t="s">
        <v>26</v>
      </c>
      <c r="C12" s="5" t="s">
        <v>24</v>
      </c>
      <c r="D12" s="26">
        <v>100</v>
      </c>
      <c r="E12" s="26">
        <v>51</v>
      </c>
      <c r="F12" s="7">
        <v>44378</v>
      </c>
      <c r="G12" s="15">
        <v>1258.1590000000001</v>
      </c>
      <c r="H12" s="18">
        <v>628.54700000000003</v>
      </c>
      <c r="I12" s="6"/>
      <c r="J12" s="6"/>
      <c r="K12" s="6"/>
      <c r="L12" s="29">
        <f t="shared" si="3"/>
        <v>1158.1590000000001</v>
      </c>
      <c r="M12" s="29">
        <f t="shared" si="4"/>
        <v>577.54700000000003</v>
      </c>
      <c r="N12" s="6">
        <f t="shared" si="5"/>
        <v>5790.7950000000001</v>
      </c>
      <c r="O12" s="6">
        <f t="shared" si="6"/>
        <v>1559.3769000000002</v>
      </c>
      <c r="P12" s="6">
        <f t="shared" si="7"/>
        <v>7350.1719000000003</v>
      </c>
    </row>
    <row r="13" spans="1:16" ht="11.1" customHeight="1">
      <c r="A13" s="4" t="s">
        <v>27</v>
      </c>
      <c r="B13" s="5" t="s">
        <v>5</v>
      </c>
      <c r="C13" s="5" t="s">
        <v>28</v>
      </c>
      <c r="D13" s="26">
        <v>16925</v>
      </c>
      <c r="E13" s="26">
        <v>7680</v>
      </c>
      <c r="F13" s="14"/>
      <c r="G13" s="14"/>
      <c r="H13" s="17"/>
      <c r="I13" s="7">
        <v>44379</v>
      </c>
      <c r="J13" s="6">
        <v>16995</v>
      </c>
      <c r="K13" s="6">
        <v>7675</v>
      </c>
      <c r="L13" s="29">
        <f>SUM(J13-D13)</f>
        <v>70</v>
      </c>
      <c r="M13" s="29">
        <f>SUM(K13-E13)</f>
        <v>-5</v>
      </c>
      <c r="N13" s="6">
        <f t="shared" si="0"/>
        <v>350</v>
      </c>
      <c r="O13" s="6">
        <f t="shared" si="1"/>
        <v>-13.5</v>
      </c>
      <c r="P13" s="6">
        <f t="shared" si="2"/>
        <v>336.5</v>
      </c>
    </row>
    <row r="14" spans="1:16" ht="11.1" customHeight="1">
      <c r="A14" s="4" t="s">
        <v>29</v>
      </c>
      <c r="B14" s="5" t="s">
        <v>30</v>
      </c>
      <c r="C14" s="5" t="s">
        <v>31</v>
      </c>
      <c r="D14" s="26">
        <v>5267</v>
      </c>
      <c r="E14" s="26">
        <v>1566</v>
      </c>
      <c r="F14" s="7">
        <v>44378</v>
      </c>
      <c r="G14" s="15">
        <v>5481.527</v>
      </c>
      <c r="H14" s="18">
        <v>1615.0540000000001</v>
      </c>
      <c r="I14" s="7"/>
      <c r="J14" s="6"/>
      <c r="K14" s="6"/>
      <c r="L14" s="29">
        <f>SUM(G14-D14)</f>
        <v>214.52700000000004</v>
      </c>
      <c r="M14" s="29">
        <f>SUM(H14-E14)</f>
        <v>49.054000000000087</v>
      </c>
      <c r="N14" s="6">
        <f t="shared" ref="N14" si="8">SUM(L14*5)</f>
        <v>1072.6350000000002</v>
      </c>
      <c r="O14" s="6">
        <f t="shared" ref="O14" si="9">SUM(M14*2.7)</f>
        <v>132.44580000000025</v>
      </c>
      <c r="P14" s="6">
        <f t="shared" ref="P14" si="10">SUM(N14:O14)</f>
        <v>1205.0808000000004</v>
      </c>
    </row>
    <row r="15" spans="1:16" ht="11.1" customHeight="1">
      <c r="A15" s="4" t="s">
        <v>32</v>
      </c>
      <c r="B15" s="5" t="s">
        <v>5</v>
      </c>
      <c r="C15" s="5" t="s">
        <v>31</v>
      </c>
      <c r="D15" s="26">
        <v>13860</v>
      </c>
      <c r="E15" s="26">
        <v>6773</v>
      </c>
      <c r="F15" s="14"/>
      <c r="G15" s="14"/>
      <c r="H15" s="17"/>
      <c r="I15" s="7">
        <v>44379</v>
      </c>
      <c r="J15" s="6">
        <v>14040</v>
      </c>
      <c r="K15" s="6">
        <v>6834</v>
      </c>
      <c r="L15" s="29">
        <f>SUM(J15-D15)</f>
        <v>180</v>
      </c>
      <c r="M15" s="29">
        <f>SUM(K15-E15)</f>
        <v>61</v>
      </c>
      <c r="N15" s="6">
        <f t="shared" si="0"/>
        <v>900</v>
      </c>
      <c r="O15" s="6">
        <f t="shared" si="1"/>
        <v>164.70000000000002</v>
      </c>
      <c r="P15" s="6">
        <f t="shared" si="2"/>
        <v>1064.7</v>
      </c>
    </row>
    <row r="16" spans="1:16" ht="11.1" customHeight="1">
      <c r="A16" s="4" t="s">
        <v>33</v>
      </c>
      <c r="B16" s="5" t="s">
        <v>0</v>
      </c>
      <c r="C16" s="5" t="s">
        <v>34</v>
      </c>
      <c r="D16" s="26">
        <v>85018</v>
      </c>
      <c r="E16" s="26">
        <v>40226</v>
      </c>
      <c r="F16" s="14"/>
      <c r="G16" s="14"/>
      <c r="H16" s="17"/>
      <c r="I16" s="7">
        <v>44379</v>
      </c>
      <c r="J16" s="6">
        <v>85569</v>
      </c>
      <c r="K16" s="6">
        <v>40483</v>
      </c>
      <c r="L16" s="29">
        <f>SUM(J16-D16)</f>
        <v>551</v>
      </c>
      <c r="M16" s="29">
        <f>SUM(K16-E16)</f>
        <v>257</v>
      </c>
      <c r="N16" s="6">
        <f t="shared" si="0"/>
        <v>2755</v>
      </c>
      <c r="O16" s="6">
        <f t="shared" si="1"/>
        <v>693.90000000000009</v>
      </c>
      <c r="P16" s="6">
        <f t="shared" si="2"/>
        <v>3448.9</v>
      </c>
    </row>
    <row r="17" spans="1:16" ht="11.1" customHeight="1">
      <c r="A17" s="4" t="s">
        <v>35</v>
      </c>
      <c r="B17" s="5" t="s">
        <v>36</v>
      </c>
      <c r="C17" s="5" t="s">
        <v>24</v>
      </c>
      <c r="D17" s="26">
        <v>103</v>
      </c>
      <c r="E17" s="26">
        <v>48</v>
      </c>
      <c r="F17" s="7">
        <v>44378</v>
      </c>
      <c r="G17" s="15">
        <v>343.48</v>
      </c>
      <c r="H17" s="18">
        <v>138.96</v>
      </c>
      <c r="I17" s="7"/>
      <c r="J17" s="6"/>
      <c r="K17" s="6"/>
      <c r="L17" s="29">
        <f t="shared" ref="L17:L18" si="11">SUM(G17-D17)</f>
        <v>240.48000000000002</v>
      </c>
      <c r="M17" s="29">
        <f t="shared" ref="M17:M18" si="12">SUM(H17-E17)</f>
        <v>90.960000000000008</v>
      </c>
      <c r="N17" s="6">
        <f t="shared" ref="N17:N18" si="13">SUM(L17*5)</f>
        <v>1202.4000000000001</v>
      </c>
      <c r="O17" s="6">
        <f t="shared" ref="O17:O18" si="14">SUM(M17*2.7)</f>
        <v>245.59200000000004</v>
      </c>
      <c r="P17" s="6">
        <f t="shared" ref="P17:P18" si="15">SUM(N17:O17)</f>
        <v>1447.9920000000002</v>
      </c>
    </row>
    <row r="18" spans="1:16" ht="11.1" customHeight="1">
      <c r="A18" s="4" t="s">
        <v>37</v>
      </c>
      <c r="B18" s="5" t="s">
        <v>38</v>
      </c>
      <c r="C18" s="5" t="s">
        <v>9</v>
      </c>
      <c r="D18" s="26">
        <v>4725</v>
      </c>
      <c r="E18" s="26">
        <v>2255</v>
      </c>
      <c r="F18" s="7">
        <v>44378</v>
      </c>
      <c r="G18" s="15">
        <v>4963.5929999999998</v>
      </c>
      <c r="H18" s="18">
        <v>2346.6260000000002</v>
      </c>
      <c r="I18" s="7"/>
      <c r="J18" s="6"/>
      <c r="K18" s="6"/>
      <c r="L18" s="29">
        <f t="shared" si="11"/>
        <v>238.59299999999985</v>
      </c>
      <c r="M18" s="29">
        <f t="shared" si="12"/>
        <v>91.626000000000204</v>
      </c>
      <c r="N18" s="6">
        <f t="shared" si="13"/>
        <v>1192.9649999999992</v>
      </c>
      <c r="O18" s="6">
        <f t="shared" si="14"/>
        <v>247.39020000000056</v>
      </c>
      <c r="P18" s="6">
        <f t="shared" si="15"/>
        <v>1440.3551999999997</v>
      </c>
    </row>
    <row r="19" spans="1:16" ht="11.1" customHeight="1">
      <c r="A19" s="4" t="s">
        <v>39</v>
      </c>
      <c r="B19" s="5" t="s">
        <v>0</v>
      </c>
      <c r="C19" s="5" t="s">
        <v>40</v>
      </c>
      <c r="D19" s="26">
        <v>17000</v>
      </c>
      <c r="E19" s="26">
        <v>13000</v>
      </c>
      <c r="F19" s="14"/>
      <c r="G19" s="14"/>
      <c r="H19" s="17"/>
      <c r="I19" s="7">
        <v>44379</v>
      </c>
      <c r="J19" s="6">
        <v>24842</v>
      </c>
      <c r="K19" s="6">
        <v>14715</v>
      </c>
      <c r="L19" s="29">
        <f>SUM(J19-D19)</f>
        <v>7842</v>
      </c>
      <c r="M19" s="29">
        <f>SUM(K19-E19)</f>
        <v>1715</v>
      </c>
      <c r="N19" s="6">
        <f t="shared" si="0"/>
        <v>39210</v>
      </c>
      <c r="O19" s="6">
        <f t="shared" si="1"/>
        <v>4630.5</v>
      </c>
      <c r="P19" s="6">
        <f t="shared" si="2"/>
        <v>43840.5</v>
      </c>
    </row>
    <row r="20" spans="1:16" ht="11.1" customHeight="1">
      <c r="A20" s="4" t="s">
        <v>41</v>
      </c>
      <c r="B20" s="5" t="s">
        <v>42</v>
      </c>
      <c r="C20" s="5" t="s">
        <v>21</v>
      </c>
      <c r="D20" s="26">
        <v>2936</v>
      </c>
      <c r="E20" s="26">
        <v>1187</v>
      </c>
      <c r="F20" s="7">
        <v>44378</v>
      </c>
      <c r="G20" s="15">
        <v>3057.4279999999999</v>
      </c>
      <c r="H20" s="18">
        <v>1223.2149999999999</v>
      </c>
      <c r="I20" s="7"/>
      <c r="J20" s="6"/>
      <c r="K20" s="6"/>
      <c r="L20" s="29">
        <f t="shared" ref="L20:L22" si="16">SUM(G20-D20)</f>
        <v>121.42799999999988</v>
      </c>
      <c r="M20" s="29">
        <f t="shared" ref="M20:M22" si="17">SUM(H20-E20)</f>
        <v>36.214999999999918</v>
      </c>
      <c r="N20" s="6">
        <f t="shared" ref="N20:N22" si="18">SUM(L20*5)</f>
        <v>607.13999999999942</v>
      </c>
      <c r="O20" s="6">
        <f t="shared" ref="O20:O22" si="19">SUM(M20*2.7)</f>
        <v>97.78049999999979</v>
      </c>
      <c r="P20" s="6">
        <f t="shared" ref="P20:P22" si="20">SUM(N20:O20)</f>
        <v>704.92049999999927</v>
      </c>
    </row>
    <row r="21" spans="1:16" ht="11.1" customHeight="1">
      <c r="A21" s="4" t="s">
        <v>43</v>
      </c>
      <c r="B21" s="5" t="s">
        <v>44</v>
      </c>
      <c r="C21" s="5" t="s">
        <v>45</v>
      </c>
      <c r="D21" s="26">
        <v>3461</v>
      </c>
      <c r="E21" s="26">
        <v>1221</v>
      </c>
      <c r="F21" s="7">
        <v>44378</v>
      </c>
      <c r="G21" s="15">
        <v>3714.39</v>
      </c>
      <c r="H21" s="18">
        <v>1354.2660000000001</v>
      </c>
      <c r="I21" s="6"/>
      <c r="J21" s="6"/>
      <c r="K21" s="6"/>
      <c r="L21" s="29">
        <f t="shared" si="16"/>
        <v>253.38999999999987</v>
      </c>
      <c r="M21" s="29">
        <f t="shared" si="17"/>
        <v>133.26600000000008</v>
      </c>
      <c r="N21" s="6">
        <f t="shared" si="18"/>
        <v>1266.9499999999994</v>
      </c>
      <c r="O21" s="6">
        <f t="shared" si="19"/>
        <v>359.81820000000022</v>
      </c>
      <c r="P21" s="6">
        <f t="shared" si="20"/>
        <v>1626.7681999999995</v>
      </c>
    </row>
    <row r="22" spans="1:16" ht="11.1" customHeight="1">
      <c r="A22" s="4" t="s">
        <v>46</v>
      </c>
      <c r="B22" s="5" t="s">
        <v>0</v>
      </c>
      <c r="C22" s="5" t="s">
        <v>9</v>
      </c>
      <c r="D22" s="26">
        <v>101527</v>
      </c>
      <c r="E22" s="26">
        <v>36842</v>
      </c>
      <c r="F22" s="14"/>
      <c r="G22" s="14"/>
      <c r="H22" s="17"/>
      <c r="I22" s="6"/>
      <c r="J22" s="6"/>
      <c r="K22" s="6"/>
      <c r="L22" s="29"/>
      <c r="M22" s="29"/>
      <c r="N22" s="6">
        <f t="shared" si="18"/>
        <v>0</v>
      </c>
      <c r="O22" s="6">
        <f t="shared" si="19"/>
        <v>0</v>
      </c>
      <c r="P22" s="6">
        <f t="shared" si="20"/>
        <v>0</v>
      </c>
    </row>
    <row r="23" spans="1:16" ht="11.1" customHeight="1">
      <c r="A23" s="4" t="s">
        <v>47</v>
      </c>
      <c r="B23" s="5" t="s">
        <v>0</v>
      </c>
      <c r="C23" s="5" t="s">
        <v>9</v>
      </c>
      <c r="D23" s="26">
        <v>8645</v>
      </c>
      <c r="E23" s="26">
        <v>3900</v>
      </c>
      <c r="F23" s="14"/>
      <c r="G23" s="14"/>
      <c r="H23" s="17"/>
      <c r="I23" s="7">
        <v>44373</v>
      </c>
      <c r="J23" s="6">
        <v>8652</v>
      </c>
      <c r="K23" s="6">
        <v>3904</v>
      </c>
      <c r="L23" s="29">
        <f>SUM(J23-D23)</f>
        <v>7</v>
      </c>
      <c r="M23" s="29">
        <f>SUM(K23-E23)</f>
        <v>4</v>
      </c>
      <c r="N23" s="6">
        <f t="shared" si="0"/>
        <v>35</v>
      </c>
      <c r="O23" s="6">
        <f t="shared" si="1"/>
        <v>10.8</v>
      </c>
      <c r="P23" s="6">
        <f t="shared" si="2"/>
        <v>45.8</v>
      </c>
    </row>
    <row r="24" spans="1:16" ht="11.1" customHeight="1">
      <c r="A24" s="4" t="s">
        <v>48</v>
      </c>
      <c r="B24" s="5" t="s">
        <v>0</v>
      </c>
      <c r="C24" s="5" t="s">
        <v>49</v>
      </c>
      <c r="D24" s="26">
        <v>68500</v>
      </c>
      <c r="E24" s="26">
        <v>30880</v>
      </c>
      <c r="F24" s="14"/>
      <c r="G24" s="14"/>
      <c r="H24" s="17"/>
      <c r="I24" s="7">
        <v>44373</v>
      </c>
      <c r="J24" s="6">
        <v>70747</v>
      </c>
      <c r="K24" s="6">
        <v>32118</v>
      </c>
      <c r="L24" s="29">
        <f>SUM(J24-D24)</f>
        <v>2247</v>
      </c>
      <c r="M24" s="29">
        <f>SUM(K24-E24)</f>
        <v>1238</v>
      </c>
      <c r="N24" s="6">
        <f t="shared" si="0"/>
        <v>11235</v>
      </c>
      <c r="O24" s="6">
        <f t="shared" si="1"/>
        <v>3342.6000000000004</v>
      </c>
      <c r="P24" s="6">
        <f t="shared" si="2"/>
        <v>14577.6</v>
      </c>
    </row>
    <row r="25" spans="1:16" ht="11.1" customHeight="1">
      <c r="A25" s="4" t="s">
        <v>50</v>
      </c>
      <c r="B25" s="5" t="s">
        <v>51</v>
      </c>
      <c r="C25" s="5" t="s">
        <v>31</v>
      </c>
      <c r="D25" s="26">
        <v>7198</v>
      </c>
      <c r="E25" s="26">
        <v>3608</v>
      </c>
      <c r="F25" s="7">
        <v>44378</v>
      </c>
      <c r="G25" s="15">
        <v>7494.0730000000003</v>
      </c>
      <c r="H25" s="18">
        <v>3637.5709999999999</v>
      </c>
      <c r="I25" s="6"/>
      <c r="J25" s="6"/>
      <c r="K25" s="6"/>
      <c r="L25" s="29">
        <f t="shared" ref="L25:L26" si="21">SUM(G25-D25)</f>
        <v>296.07300000000032</v>
      </c>
      <c r="M25" s="29">
        <f t="shared" ref="M25:M26" si="22">SUM(H25-E25)</f>
        <v>29.570999999999913</v>
      </c>
      <c r="N25" s="6">
        <f t="shared" ref="N25:N26" si="23">SUM(L25*5)</f>
        <v>1480.3650000000016</v>
      </c>
      <c r="O25" s="6">
        <f t="shared" ref="O25:O26" si="24">SUM(M25*2.7)</f>
        <v>79.841699999999776</v>
      </c>
      <c r="P25" s="6">
        <f t="shared" ref="P25:P26" si="25">SUM(N25:O25)</f>
        <v>1560.2067000000013</v>
      </c>
    </row>
    <row r="26" spans="1:16" ht="11.1" customHeight="1">
      <c r="A26" s="4" t="s">
        <v>52</v>
      </c>
      <c r="B26" s="5" t="s">
        <v>54</v>
      </c>
      <c r="C26" s="5" t="s">
        <v>55</v>
      </c>
      <c r="D26" s="26">
        <v>130</v>
      </c>
      <c r="E26" s="26">
        <v>40</v>
      </c>
      <c r="F26" s="7">
        <v>44378</v>
      </c>
      <c r="G26" s="15">
        <v>238.369</v>
      </c>
      <c r="H26" s="18">
        <v>72.864999999999995</v>
      </c>
      <c r="I26" s="6"/>
      <c r="J26" s="6"/>
      <c r="K26" s="6"/>
      <c r="L26" s="29">
        <f t="shared" si="21"/>
        <v>108.369</v>
      </c>
      <c r="M26" s="29">
        <f t="shared" si="22"/>
        <v>32.864999999999995</v>
      </c>
      <c r="N26" s="6">
        <f t="shared" si="23"/>
        <v>541.84500000000003</v>
      </c>
      <c r="O26" s="6">
        <f t="shared" si="24"/>
        <v>88.735499999999988</v>
      </c>
      <c r="P26" s="6">
        <f t="shared" si="25"/>
        <v>630.58050000000003</v>
      </c>
    </row>
    <row r="27" spans="1:16" ht="11.1" customHeight="1">
      <c r="A27" s="49" t="s">
        <v>56</v>
      </c>
      <c r="B27" s="50" t="s">
        <v>57</v>
      </c>
      <c r="C27" s="50" t="s">
        <v>24</v>
      </c>
      <c r="D27" s="51">
        <v>26673</v>
      </c>
      <c r="E27" s="51">
        <v>15381</v>
      </c>
      <c r="F27" s="52">
        <v>44378</v>
      </c>
      <c r="G27" s="53" t="s">
        <v>255</v>
      </c>
      <c r="H27" s="54" t="s">
        <v>255</v>
      </c>
      <c r="I27" s="48" t="s">
        <v>252</v>
      </c>
      <c r="J27" s="48" t="s">
        <v>253</v>
      </c>
      <c r="K27" s="55"/>
      <c r="L27" s="55"/>
      <c r="M27" s="55"/>
      <c r="N27" s="55"/>
      <c r="O27" s="55"/>
      <c r="P27" s="55"/>
    </row>
    <row r="28" spans="1:16" ht="11.1" customHeight="1">
      <c r="A28" s="4" t="s">
        <v>58</v>
      </c>
      <c r="B28" s="5" t="s">
        <v>0</v>
      </c>
      <c r="C28" s="5" t="s">
        <v>59</v>
      </c>
      <c r="D28" s="26">
        <v>12646</v>
      </c>
      <c r="E28" s="26">
        <v>4753</v>
      </c>
      <c r="F28" s="14"/>
      <c r="G28" s="14"/>
      <c r="H28" s="17"/>
      <c r="I28" s="7">
        <v>44373</v>
      </c>
      <c r="J28" s="6">
        <v>12403</v>
      </c>
      <c r="K28" s="6">
        <v>4782</v>
      </c>
      <c r="L28" s="29">
        <f>SUM(J28-D28)</f>
        <v>-243</v>
      </c>
      <c r="M28" s="29">
        <f>SUM(K28-E28)</f>
        <v>29</v>
      </c>
      <c r="N28" s="6">
        <f t="shared" ref="N28:N29" si="26">SUM(L28*5)</f>
        <v>-1215</v>
      </c>
      <c r="O28" s="6">
        <f t="shared" ref="O28:O29" si="27">SUM(M28*2.7)</f>
        <v>78.300000000000011</v>
      </c>
      <c r="P28" s="6">
        <f t="shared" ref="P28:P29" si="28">SUM(N28:O28)</f>
        <v>-1136.7</v>
      </c>
    </row>
    <row r="29" spans="1:16" ht="11.1" customHeight="1">
      <c r="A29" s="4" t="s">
        <v>60</v>
      </c>
      <c r="B29" s="5" t="s">
        <v>0</v>
      </c>
      <c r="C29" s="5" t="s">
        <v>61</v>
      </c>
      <c r="D29" s="26">
        <v>94703</v>
      </c>
      <c r="E29" s="26">
        <v>47820</v>
      </c>
      <c r="F29" s="14"/>
      <c r="G29" s="14"/>
      <c r="H29" s="17"/>
      <c r="I29" s="7">
        <v>44373</v>
      </c>
      <c r="J29" s="6">
        <v>94185</v>
      </c>
      <c r="K29" s="6">
        <v>47748</v>
      </c>
      <c r="L29" s="29">
        <f>SUM(J29-D29)</f>
        <v>-518</v>
      </c>
      <c r="M29" s="29">
        <f>SUM(K29-E29)</f>
        <v>-72</v>
      </c>
      <c r="N29" s="6">
        <f t="shared" si="26"/>
        <v>-2590</v>
      </c>
      <c r="O29" s="6">
        <f t="shared" si="27"/>
        <v>-194.4</v>
      </c>
      <c r="P29" s="6">
        <f t="shared" si="28"/>
        <v>-2784.4</v>
      </c>
    </row>
    <row r="30" spans="1:16" ht="11.1" customHeight="1">
      <c r="A30" s="4" t="s">
        <v>62</v>
      </c>
      <c r="B30" s="5" t="s">
        <v>0</v>
      </c>
      <c r="C30" s="5" t="s">
        <v>63</v>
      </c>
      <c r="D30" s="26">
        <v>23090</v>
      </c>
      <c r="E30" s="26">
        <v>9549</v>
      </c>
      <c r="F30" s="14"/>
      <c r="G30" s="14"/>
      <c r="H30" s="17"/>
      <c r="I30" s="7"/>
      <c r="J30" s="6"/>
      <c r="K30" s="6"/>
      <c r="L30" s="29"/>
      <c r="M30" s="29"/>
      <c r="N30" s="6"/>
      <c r="O30" s="6"/>
      <c r="P30" s="6"/>
    </row>
    <row r="31" spans="1:16" ht="11.1" customHeight="1">
      <c r="A31" s="4" t="s">
        <v>64</v>
      </c>
      <c r="B31" s="5" t="s">
        <v>65</v>
      </c>
      <c r="C31" s="5" t="s">
        <v>53</v>
      </c>
      <c r="D31" s="26">
        <v>34</v>
      </c>
      <c r="E31" s="26">
        <v>3</v>
      </c>
      <c r="F31" s="7">
        <v>44378</v>
      </c>
      <c r="G31" s="15">
        <v>180.50899999999999</v>
      </c>
      <c r="H31" s="18">
        <v>31.248000000000001</v>
      </c>
      <c r="I31" s="6"/>
      <c r="J31" s="6"/>
      <c r="K31" s="6"/>
      <c r="L31" s="29">
        <f t="shared" ref="L31:L32" si="29">SUM(G31-D31)</f>
        <v>146.50899999999999</v>
      </c>
      <c r="M31" s="29">
        <f t="shared" ref="M31:M32" si="30">SUM(H31-E31)</f>
        <v>28.248000000000001</v>
      </c>
      <c r="N31" s="6">
        <f t="shared" ref="N31:N32" si="31">SUM(L31*5)</f>
        <v>732.54499999999996</v>
      </c>
      <c r="O31" s="6">
        <f t="shared" ref="O31:O32" si="32">SUM(M31*2.7)</f>
        <v>76.269600000000011</v>
      </c>
      <c r="P31" s="6">
        <f t="shared" ref="P31:P32" si="33">SUM(N31:O31)</f>
        <v>808.81459999999993</v>
      </c>
    </row>
    <row r="32" spans="1:16" ht="11.1" customHeight="1">
      <c r="A32" s="4" t="s">
        <v>66</v>
      </c>
      <c r="B32" s="5" t="s">
        <v>67</v>
      </c>
      <c r="C32" s="5" t="s">
        <v>31</v>
      </c>
      <c r="D32" s="26">
        <v>2000</v>
      </c>
      <c r="E32" s="26">
        <v>700</v>
      </c>
      <c r="F32" s="7">
        <v>44378</v>
      </c>
      <c r="G32" s="15">
        <v>1994.7909999999999</v>
      </c>
      <c r="H32" s="18">
        <v>718.75400000000002</v>
      </c>
      <c r="I32" s="6"/>
      <c r="J32" s="6"/>
      <c r="K32" s="6"/>
      <c r="L32" s="29">
        <f t="shared" si="29"/>
        <v>-5.20900000000006</v>
      </c>
      <c r="M32" s="29">
        <f t="shared" si="30"/>
        <v>18.754000000000019</v>
      </c>
      <c r="N32" s="6">
        <f t="shared" si="31"/>
        <v>-26.0450000000003</v>
      </c>
      <c r="O32" s="6">
        <f t="shared" si="32"/>
        <v>50.635800000000053</v>
      </c>
      <c r="P32" s="6">
        <f t="shared" si="33"/>
        <v>24.590799999999753</v>
      </c>
    </row>
    <row r="33" spans="1:16" ht="11.1" customHeight="1">
      <c r="A33" s="4" t="s">
        <v>68</v>
      </c>
      <c r="B33" s="5" t="s">
        <v>0</v>
      </c>
      <c r="C33" s="5" t="s">
        <v>69</v>
      </c>
      <c r="D33" s="26">
        <v>697</v>
      </c>
      <c r="E33" s="26">
        <v>437</v>
      </c>
      <c r="F33" s="14"/>
      <c r="G33" s="14"/>
      <c r="H33" s="17"/>
      <c r="I33" s="6"/>
      <c r="J33" s="6"/>
      <c r="K33" s="6"/>
      <c r="L33" s="6"/>
      <c r="M33" s="6"/>
      <c r="N33" s="6"/>
      <c r="O33" s="6"/>
      <c r="P33" s="6"/>
    </row>
    <row r="34" spans="1:16" ht="11.1" customHeight="1">
      <c r="A34" s="4" t="s">
        <v>70</v>
      </c>
      <c r="B34" s="5" t="s">
        <v>0</v>
      </c>
      <c r="C34" s="5" t="s">
        <v>71</v>
      </c>
      <c r="D34" s="26">
        <v>9821</v>
      </c>
      <c r="E34" s="26">
        <v>4500</v>
      </c>
      <c r="F34" s="14"/>
      <c r="G34" s="14"/>
      <c r="H34" s="17"/>
      <c r="I34" s="6"/>
      <c r="J34" s="6"/>
      <c r="K34" s="6"/>
      <c r="L34" s="6"/>
      <c r="M34" s="6"/>
      <c r="N34" s="6"/>
      <c r="O34" s="6"/>
      <c r="P34" s="6"/>
    </row>
    <row r="35" spans="1:16" ht="11.1" customHeight="1">
      <c r="A35" s="4" t="s">
        <v>72</v>
      </c>
      <c r="B35" s="5" t="s">
        <v>0</v>
      </c>
      <c r="C35" s="5" t="s">
        <v>40</v>
      </c>
      <c r="D35" s="26">
        <v>52424</v>
      </c>
      <c r="E35" s="26">
        <v>23152</v>
      </c>
      <c r="F35" s="14"/>
      <c r="G35" s="14"/>
      <c r="H35" s="17"/>
      <c r="I35" s="7">
        <v>44373</v>
      </c>
      <c r="J35" s="6">
        <v>52437</v>
      </c>
      <c r="K35" s="6">
        <v>23159</v>
      </c>
      <c r="L35" s="29">
        <f>SUM(J35-D35)</f>
        <v>13</v>
      </c>
      <c r="M35" s="29">
        <f>SUM(K35-E35)</f>
        <v>7</v>
      </c>
      <c r="N35" s="6">
        <f t="shared" ref="N35:N37" si="34">SUM(L35*5)</f>
        <v>65</v>
      </c>
      <c r="O35" s="6">
        <f t="shared" ref="O35:O37" si="35">SUM(M35*2.7)</f>
        <v>18.900000000000002</v>
      </c>
      <c r="P35" s="6">
        <f t="shared" ref="P35:P37" si="36">SUM(N35:O35)</f>
        <v>83.9</v>
      </c>
    </row>
    <row r="36" spans="1:16" ht="11.1" customHeight="1">
      <c r="A36" s="4" t="s">
        <v>73</v>
      </c>
      <c r="B36" s="5" t="s">
        <v>0</v>
      </c>
      <c r="C36" s="5" t="s">
        <v>11</v>
      </c>
      <c r="D36" s="26">
        <v>93998</v>
      </c>
      <c r="E36" s="26">
        <v>42388</v>
      </c>
      <c r="F36" s="14"/>
      <c r="G36" s="14"/>
      <c r="H36" s="17"/>
      <c r="I36" s="7">
        <v>44373</v>
      </c>
      <c r="J36" s="6">
        <v>93973</v>
      </c>
      <c r="K36" s="6">
        <v>42376</v>
      </c>
      <c r="L36" s="29">
        <f>SUM(J36-D36)</f>
        <v>-25</v>
      </c>
      <c r="M36" s="29">
        <f>SUM(K36-E36)</f>
        <v>-12</v>
      </c>
      <c r="N36" s="6">
        <f t="shared" si="34"/>
        <v>-125</v>
      </c>
      <c r="O36" s="6">
        <f t="shared" si="35"/>
        <v>-32.400000000000006</v>
      </c>
      <c r="P36" s="6">
        <f t="shared" si="36"/>
        <v>-157.4</v>
      </c>
    </row>
    <row r="37" spans="1:16" ht="11.1" customHeight="1">
      <c r="A37" s="4" t="s">
        <v>74</v>
      </c>
      <c r="B37" s="5" t="s">
        <v>75</v>
      </c>
      <c r="C37" s="5" t="s">
        <v>76</v>
      </c>
      <c r="D37" s="26">
        <v>65</v>
      </c>
      <c r="E37" s="26"/>
      <c r="F37" s="7">
        <v>44378</v>
      </c>
      <c r="G37" s="15">
        <v>109.873</v>
      </c>
      <c r="H37" s="18">
        <v>50.055</v>
      </c>
      <c r="I37" s="6"/>
      <c r="J37" s="6"/>
      <c r="K37" s="6"/>
      <c r="L37" s="29">
        <f>SUM(G37-D37)</f>
        <v>44.873000000000005</v>
      </c>
      <c r="M37" s="29">
        <f>SUM(H37-E37)</f>
        <v>50.055</v>
      </c>
      <c r="N37" s="6">
        <f t="shared" si="34"/>
        <v>224.36500000000001</v>
      </c>
      <c r="O37" s="6">
        <f t="shared" si="35"/>
        <v>135.14850000000001</v>
      </c>
      <c r="P37" s="6">
        <f t="shared" si="36"/>
        <v>359.51350000000002</v>
      </c>
    </row>
    <row r="38" spans="1:16" ht="11.1" customHeight="1">
      <c r="A38" s="4" t="s">
        <v>74</v>
      </c>
      <c r="B38" s="5" t="s">
        <v>0</v>
      </c>
      <c r="C38" s="5" t="s">
        <v>49</v>
      </c>
      <c r="D38" s="26">
        <v>3915</v>
      </c>
      <c r="E38" s="26">
        <v>2250</v>
      </c>
      <c r="F38" s="14"/>
      <c r="G38" s="14"/>
      <c r="H38" s="17"/>
      <c r="I38" s="6"/>
      <c r="J38" s="6"/>
      <c r="K38" s="6"/>
      <c r="L38" s="6"/>
      <c r="M38" s="6"/>
      <c r="N38" s="6"/>
      <c r="O38" s="6"/>
      <c r="P38" s="6"/>
    </row>
    <row r="39" spans="1:16" ht="11.1" customHeight="1">
      <c r="A39" s="4" t="s">
        <v>77</v>
      </c>
      <c r="B39" s="5" t="s">
        <v>0</v>
      </c>
      <c r="C39" s="5" t="s">
        <v>55</v>
      </c>
      <c r="D39" s="26">
        <v>16558</v>
      </c>
      <c r="E39" s="26">
        <v>6717</v>
      </c>
      <c r="F39" s="14"/>
      <c r="G39" s="14"/>
      <c r="H39" s="17"/>
      <c r="I39" s="6"/>
      <c r="J39" s="6"/>
      <c r="K39" s="6"/>
      <c r="L39" s="6"/>
      <c r="M39" s="6"/>
      <c r="N39" s="6"/>
      <c r="O39" s="6"/>
      <c r="P39" s="6"/>
    </row>
    <row r="40" spans="1:16" ht="11.1" customHeight="1">
      <c r="A40" s="4" t="s">
        <v>78</v>
      </c>
      <c r="B40" s="5" t="s">
        <v>0</v>
      </c>
      <c r="C40" s="5" t="s">
        <v>69</v>
      </c>
      <c r="D40" s="26">
        <v>19603</v>
      </c>
      <c r="E40" s="26">
        <v>9210</v>
      </c>
      <c r="F40" s="14"/>
      <c r="G40" s="14"/>
      <c r="H40" s="17"/>
      <c r="I40" s="6"/>
      <c r="J40" s="6"/>
      <c r="K40" s="6"/>
      <c r="L40" s="6"/>
      <c r="M40" s="6"/>
      <c r="N40" s="6"/>
      <c r="O40" s="6"/>
      <c r="P40" s="6"/>
    </row>
    <row r="41" spans="1:16" ht="11.1" customHeight="1">
      <c r="A41" s="4" t="s">
        <v>79</v>
      </c>
      <c r="B41" s="5" t="s">
        <v>254</v>
      </c>
      <c r="C41" s="5" t="s">
        <v>80</v>
      </c>
      <c r="D41" s="26">
        <v>7092</v>
      </c>
      <c r="E41" s="26">
        <v>4123</v>
      </c>
      <c r="F41" s="7">
        <v>44378</v>
      </c>
      <c r="G41" s="15">
        <v>7314.52</v>
      </c>
      <c r="H41" s="18">
        <v>4200.83</v>
      </c>
      <c r="I41" s="6"/>
      <c r="J41" s="6"/>
      <c r="K41" s="6"/>
      <c r="L41" s="29">
        <f t="shared" ref="L41:L44" si="37">SUM(G41-D41)</f>
        <v>222.52000000000044</v>
      </c>
      <c r="M41" s="29">
        <f t="shared" ref="M41:M44" si="38">SUM(H41-E41)</f>
        <v>77.829999999999927</v>
      </c>
      <c r="N41" s="6">
        <f t="shared" ref="N41:N44" si="39">SUM(L41*5)</f>
        <v>1112.6000000000022</v>
      </c>
      <c r="O41" s="6">
        <f t="shared" ref="O41:O44" si="40">SUM(M41*2.7)</f>
        <v>210.14099999999982</v>
      </c>
      <c r="P41" s="6">
        <f t="shared" ref="P41:P44" si="41">SUM(N41:O41)</f>
        <v>1322.741000000002</v>
      </c>
    </row>
    <row r="42" spans="1:16" ht="11.1" customHeight="1">
      <c r="A42" s="4" t="s">
        <v>81</v>
      </c>
      <c r="B42" s="5" t="s">
        <v>82</v>
      </c>
      <c r="C42" s="5" t="s">
        <v>83</v>
      </c>
      <c r="D42" s="26">
        <v>6942</v>
      </c>
      <c r="E42" s="26">
        <v>2240</v>
      </c>
      <c r="F42" s="7">
        <v>44378</v>
      </c>
      <c r="G42" s="16">
        <v>7340.49</v>
      </c>
      <c r="H42" s="18">
        <v>2395.36</v>
      </c>
      <c r="I42" s="6"/>
      <c r="J42" s="6"/>
      <c r="K42" s="6"/>
      <c r="L42" s="29">
        <f t="shared" si="37"/>
        <v>398.48999999999978</v>
      </c>
      <c r="M42" s="29">
        <f t="shared" si="38"/>
        <v>155.36000000000013</v>
      </c>
      <c r="N42" s="6">
        <f t="shared" si="39"/>
        <v>1992.4499999999989</v>
      </c>
      <c r="O42" s="6">
        <f t="shared" si="40"/>
        <v>419.47200000000038</v>
      </c>
      <c r="P42" s="6">
        <f t="shared" si="41"/>
        <v>2411.9219999999991</v>
      </c>
    </row>
    <row r="43" spans="1:16" ht="11.1" customHeight="1">
      <c r="A43" s="4" t="s">
        <v>84</v>
      </c>
      <c r="B43" s="5" t="s">
        <v>85</v>
      </c>
      <c r="C43" s="5" t="s">
        <v>86</v>
      </c>
      <c r="D43" s="26">
        <v>3500</v>
      </c>
      <c r="E43" s="26">
        <v>1150</v>
      </c>
      <c r="F43" s="7">
        <v>44378</v>
      </c>
      <c r="G43" s="15">
        <v>3550.07</v>
      </c>
      <c r="H43" s="18">
        <v>1164.06</v>
      </c>
      <c r="I43" s="6"/>
      <c r="J43" s="6"/>
      <c r="K43" s="6"/>
      <c r="L43" s="29">
        <f t="shared" si="37"/>
        <v>50.070000000000164</v>
      </c>
      <c r="M43" s="29">
        <f t="shared" si="38"/>
        <v>14.059999999999945</v>
      </c>
      <c r="N43" s="6">
        <f t="shared" si="39"/>
        <v>250.35000000000082</v>
      </c>
      <c r="O43" s="6">
        <f t="shared" si="40"/>
        <v>37.961999999999854</v>
      </c>
      <c r="P43" s="6">
        <f t="shared" si="41"/>
        <v>288.31200000000069</v>
      </c>
    </row>
    <row r="44" spans="1:16" ht="11.1" customHeight="1">
      <c r="A44" s="4" t="s">
        <v>87</v>
      </c>
      <c r="B44" s="5" t="s">
        <v>88</v>
      </c>
      <c r="C44" s="5" t="s">
        <v>89</v>
      </c>
      <c r="D44" s="26">
        <v>5945</v>
      </c>
      <c r="E44" s="26">
        <v>2715</v>
      </c>
      <c r="F44" s="7">
        <v>44378</v>
      </c>
      <c r="G44" s="15">
        <v>6131.09</v>
      </c>
      <c r="H44" s="18">
        <v>2789.69</v>
      </c>
      <c r="I44" s="6"/>
      <c r="J44" s="6"/>
      <c r="K44" s="6"/>
      <c r="L44" s="29">
        <f t="shared" si="37"/>
        <v>186.09000000000015</v>
      </c>
      <c r="M44" s="29">
        <f t="shared" si="38"/>
        <v>74.690000000000055</v>
      </c>
      <c r="N44" s="6">
        <f t="shared" si="39"/>
        <v>930.45000000000073</v>
      </c>
      <c r="O44" s="6">
        <f t="shared" si="40"/>
        <v>201.66300000000015</v>
      </c>
      <c r="P44" s="6">
        <f t="shared" si="41"/>
        <v>1132.113000000001</v>
      </c>
    </row>
    <row r="45" spans="1:16" ht="11.1" customHeight="1">
      <c r="A45" s="4" t="s">
        <v>90</v>
      </c>
      <c r="B45" s="5" t="s">
        <v>0</v>
      </c>
      <c r="C45" s="5" t="s">
        <v>15</v>
      </c>
      <c r="D45" s="26">
        <v>24378</v>
      </c>
      <c r="E45" s="26">
        <v>8610</v>
      </c>
      <c r="F45" s="14"/>
      <c r="G45" s="14"/>
      <c r="H45" s="17"/>
      <c r="I45" s="6"/>
      <c r="J45" s="6"/>
      <c r="K45" s="6"/>
      <c r="L45" s="6"/>
      <c r="M45" s="6"/>
      <c r="N45" s="6"/>
      <c r="O45" s="6"/>
      <c r="P45" s="6"/>
    </row>
    <row r="46" spans="1:16" ht="11.1" customHeight="1">
      <c r="A46" s="4" t="s">
        <v>91</v>
      </c>
      <c r="B46" s="5" t="s">
        <v>0</v>
      </c>
      <c r="C46" s="5" t="s">
        <v>34</v>
      </c>
      <c r="D46" s="26">
        <v>21023</v>
      </c>
      <c r="E46" s="26">
        <v>10801</v>
      </c>
      <c r="F46" s="14"/>
      <c r="G46" s="14"/>
      <c r="H46" s="17"/>
      <c r="I46" s="6"/>
      <c r="J46" s="6"/>
      <c r="K46" s="6"/>
      <c r="L46" s="6"/>
      <c r="M46" s="6"/>
      <c r="N46" s="6"/>
      <c r="O46" s="6"/>
      <c r="P46" s="6"/>
    </row>
    <row r="47" spans="1:16" ht="11.1" customHeight="1">
      <c r="A47" s="4" t="s">
        <v>92</v>
      </c>
      <c r="B47" s="5" t="s">
        <v>93</v>
      </c>
      <c r="C47" s="5" t="s">
        <v>94</v>
      </c>
      <c r="D47" s="26">
        <v>17500</v>
      </c>
      <c r="E47" s="26">
        <v>7000</v>
      </c>
      <c r="F47" s="7">
        <v>44378</v>
      </c>
      <c r="G47" s="15">
        <v>11872.73</v>
      </c>
      <c r="H47" s="18">
        <v>5385.01</v>
      </c>
      <c r="I47" s="6"/>
      <c r="J47" s="6"/>
      <c r="K47" s="6"/>
      <c r="L47" s="29">
        <f>SUM(G47-D47)</f>
        <v>-5627.27</v>
      </c>
      <c r="M47" s="29">
        <f>SUM(H47-E47)</f>
        <v>-1614.9899999999998</v>
      </c>
      <c r="N47" s="6">
        <f t="shared" ref="N47" si="42">SUM(L47*5)</f>
        <v>-28136.350000000002</v>
      </c>
      <c r="O47" s="6">
        <f t="shared" ref="O47" si="43">SUM(M47*2.7)</f>
        <v>-4360.473</v>
      </c>
      <c r="P47" s="6">
        <f t="shared" ref="P47" si="44">SUM(N47:O47)</f>
        <v>-32496.823000000004</v>
      </c>
    </row>
    <row r="48" spans="1:16" ht="11.1" customHeight="1">
      <c r="A48" s="4" t="s">
        <v>95</v>
      </c>
      <c r="B48" s="5" t="s">
        <v>0</v>
      </c>
      <c r="C48" s="5" t="s">
        <v>15</v>
      </c>
      <c r="D48" s="26">
        <v>5591</v>
      </c>
      <c r="E48" s="26">
        <v>2061</v>
      </c>
      <c r="F48" s="14"/>
      <c r="G48" s="14"/>
      <c r="H48" s="17"/>
      <c r="I48" s="6"/>
      <c r="J48" s="6"/>
      <c r="K48" s="6"/>
      <c r="L48" s="6"/>
      <c r="M48" s="6"/>
      <c r="N48" s="6"/>
      <c r="O48" s="6"/>
      <c r="P48" s="6"/>
    </row>
    <row r="49" spans="1:16" ht="11.1" customHeight="1">
      <c r="A49" s="4" t="s">
        <v>96</v>
      </c>
      <c r="B49" s="5" t="s">
        <v>97</v>
      </c>
      <c r="C49" s="5" t="s">
        <v>59</v>
      </c>
      <c r="D49" s="26">
        <v>7331</v>
      </c>
      <c r="E49" s="26">
        <v>2739</v>
      </c>
      <c r="F49" s="7">
        <v>44378</v>
      </c>
      <c r="G49" s="15">
        <v>7410.41</v>
      </c>
      <c r="H49" s="18">
        <v>2761.77</v>
      </c>
      <c r="I49" s="6"/>
      <c r="J49" s="6"/>
      <c r="K49" s="6"/>
      <c r="L49" s="29">
        <f>SUM(G49-D49)</f>
        <v>79.409999999999854</v>
      </c>
      <c r="M49" s="29">
        <f>SUM(H49-E49)</f>
        <v>22.769999999999982</v>
      </c>
      <c r="N49" s="6">
        <f t="shared" ref="N49" si="45">SUM(L49*5)</f>
        <v>397.04999999999927</v>
      </c>
      <c r="O49" s="6">
        <f t="shared" ref="O49" si="46">SUM(M49*2.7)</f>
        <v>61.478999999999957</v>
      </c>
      <c r="P49" s="6">
        <f t="shared" ref="P49" si="47">SUM(N49:O49)</f>
        <v>458.5289999999992</v>
      </c>
    </row>
    <row r="50" spans="1:16" ht="11.1" customHeight="1">
      <c r="A50" s="4" t="s">
        <v>98</v>
      </c>
      <c r="B50" s="5" t="s">
        <v>0</v>
      </c>
      <c r="C50" s="5" t="s">
        <v>94</v>
      </c>
      <c r="D50" s="26">
        <v>1046</v>
      </c>
      <c r="E50" s="26">
        <v>106</v>
      </c>
      <c r="F50" s="14"/>
      <c r="G50" s="14"/>
      <c r="H50" s="17"/>
      <c r="I50" s="6"/>
      <c r="J50" s="6"/>
      <c r="K50" s="6"/>
      <c r="L50" s="6"/>
      <c r="M50" s="6"/>
      <c r="N50" s="6"/>
      <c r="O50" s="6"/>
      <c r="P50" s="6"/>
    </row>
    <row r="51" spans="1:16" ht="11.1" customHeight="1">
      <c r="A51" s="4" t="s">
        <v>99</v>
      </c>
      <c r="B51" s="5" t="s">
        <v>0</v>
      </c>
      <c r="C51" s="5" t="s">
        <v>86</v>
      </c>
      <c r="D51" s="26">
        <v>1952</v>
      </c>
      <c r="E51" s="26">
        <v>527</v>
      </c>
      <c r="F51" s="14"/>
      <c r="G51" s="14"/>
      <c r="H51" s="17"/>
      <c r="I51" s="6"/>
      <c r="J51" s="6"/>
      <c r="K51" s="6"/>
      <c r="L51" s="6"/>
      <c r="M51" s="6"/>
      <c r="N51" s="6"/>
      <c r="O51" s="6"/>
      <c r="P51" s="6"/>
    </row>
    <row r="52" spans="1:16" ht="11.1" customHeight="1">
      <c r="A52" s="4" t="s">
        <v>100</v>
      </c>
      <c r="B52" s="5" t="s">
        <v>0</v>
      </c>
      <c r="C52" s="5" t="s">
        <v>94</v>
      </c>
      <c r="D52" s="26">
        <v>78678</v>
      </c>
      <c r="E52" s="26">
        <v>31395</v>
      </c>
      <c r="F52" s="14"/>
      <c r="G52" s="14"/>
      <c r="H52" s="17"/>
      <c r="I52" s="6"/>
      <c r="J52" s="6"/>
      <c r="K52" s="6"/>
      <c r="L52" s="6"/>
      <c r="M52" s="6"/>
      <c r="N52" s="6"/>
      <c r="O52" s="6"/>
      <c r="P52" s="6"/>
    </row>
    <row r="53" spans="1:16" ht="11.1" customHeight="1">
      <c r="A53" s="4" t="s">
        <v>101</v>
      </c>
      <c r="B53" s="5" t="s">
        <v>102</v>
      </c>
      <c r="C53" s="5" t="s">
        <v>103</v>
      </c>
      <c r="D53" s="26">
        <v>5499</v>
      </c>
      <c r="E53" s="26">
        <v>2434</v>
      </c>
      <c r="F53" s="7">
        <v>44378</v>
      </c>
      <c r="G53" s="15">
        <v>5591.71</v>
      </c>
      <c r="H53" s="18">
        <v>2470.92</v>
      </c>
      <c r="I53" s="6"/>
      <c r="J53" s="6"/>
      <c r="K53" s="6"/>
      <c r="L53" s="29">
        <f>SUM(G53-D53)</f>
        <v>92.710000000000036</v>
      </c>
      <c r="M53" s="29">
        <f>SUM(H53-E53)</f>
        <v>36.920000000000073</v>
      </c>
      <c r="N53" s="6">
        <f t="shared" ref="N53" si="48">SUM(L53*5)</f>
        <v>463.55000000000018</v>
      </c>
      <c r="O53" s="6">
        <f t="shared" ref="O53" si="49">SUM(M53*2.7)</f>
        <v>99.684000000000196</v>
      </c>
      <c r="P53" s="6">
        <f t="shared" ref="P53" si="50">SUM(N53:O53)</f>
        <v>563.23400000000038</v>
      </c>
    </row>
    <row r="54" spans="1:16" ht="11.1" customHeight="1">
      <c r="A54" s="4" t="s">
        <v>104</v>
      </c>
      <c r="B54" s="5" t="s">
        <v>0</v>
      </c>
      <c r="C54" s="5" t="s">
        <v>34</v>
      </c>
      <c r="D54" s="26">
        <v>18306</v>
      </c>
      <c r="E54" s="26">
        <v>9638</v>
      </c>
      <c r="F54" s="14"/>
      <c r="G54" s="14"/>
      <c r="H54" s="17"/>
      <c r="I54" s="6"/>
      <c r="J54" s="6"/>
      <c r="K54" s="6"/>
      <c r="L54" s="6"/>
      <c r="M54" s="6"/>
      <c r="N54" s="6"/>
      <c r="O54" s="6"/>
      <c r="P54" s="6"/>
    </row>
    <row r="55" spans="1:16" ht="11.1" customHeight="1">
      <c r="A55" s="4" t="s">
        <v>105</v>
      </c>
      <c r="B55" s="5" t="s">
        <v>106</v>
      </c>
      <c r="C55" s="5" t="s">
        <v>40</v>
      </c>
      <c r="D55" s="26">
        <v>7061</v>
      </c>
      <c r="E55" s="26">
        <v>2646</v>
      </c>
      <c r="F55" s="7">
        <v>44378</v>
      </c>
      <c r="G55" s="15">
        <v>7078.33</v>
      </c>
      <c r="H55" s="18">
        <v>2664.89</v>
      </c>
      <c r="I55" s="6"/>
      <c r="J55" s="6"/>
      <c r="K55" s="6"/>
      <c r="L55" s="29">
        <f>SUM(G55-D55)</f>
        <v>17.329999999999927</v>
      </c>
      <c r="M55" s="29">
        <f>SUM(H55-E55)</f>
        <v>18.889999999999873</v>
      </c>
      <c r="N55" s="6">
        <f t="shared" ref="N55" si="51">SUM(L55*5)</f>
        <v>86.649999999999636</v>
      </c>
      <c r="O55" s="6">
        <f t="shared" ref="O55" si="52">SUM(M55*2.7)</f>
        <v>51.002999999999659</v>
      </c>
      <c r="P55" s="6">
        <f t="shared" ref="P55" si="53">SUM(N55:O55)</f>
        <v>137.65299999999928</v>
      </c>
    </row>
    <row r="56" spans="1:16" ht="11.1" customHeight="1">
      <c r="A56" s="4" t="s">
        <v>107</v>
      </c>
      <c r="B56" s="5" t="s">
        <v>0</v>
      </c>
      <c r="C56" s="5" t="s">
        <v>31</v>
      </c>
      <c r="D56" s="26">
        <v>59017</v>
      </c>
      <c r="E56" s="26">
        <v>24546</v>
      </c>
      <c r="F56" s="14"/>
      <c r="G56" s="14"/>
      <c r="H56" s="17"/>
      <c r="I56" s="6"/>
      <c r="J56" s="6"/>
      <c r="K56" s="6"/>
      <c r="L56" s="6"/>
      <c r="M56" s="6"/>
      <c r="N56" s="6"/>
      <c r="O56" s="6"/>
      <c r="P56" s="6"/>
    </row>
    <row r="57" spans="1:16" ht="11.1" customHeight="1">
      <c r="A57" s="4" t="s">
        <v>108</v>
      </c>
      <c r="B57" s="5" t="s">
        <v>0</v>
      </c>
      <c r="C57" s="5" t="s">
        <v>21</v>
      </c>
      <c r="D57" s="26">
        <v>20014</v>
      </c>
      <c r="E57" s="26">
        <v>8602</v>
      </c>
      <c r="F57" s="14"/>
      <c r="G57" s="14"/>
      <c r="H57" s="17"/>
      <c r="I57" s="6"/>
      <c r="J57" s="6"/>
      <c r="K57" s="6"/>
      <c r="L57" s="6"/>
      <c r="M57" s="6"/>
      <c r="N57" s="6"/>
      <c r="O57" s="6"/>
      <c r="P57" s="6"/>
    </row>
    <row r="58" spans="1:16" ht="11.1" customHeight="1">
      <c r="A58" s="4" t="s">
        <v>109</v>
      </c>
      <c r="B58" s="5" t="s">
        <v>0</v>
      </c>
      <c r="C58" s="5" t="s">
        <v>110</v>
      </c>
      <c r="D58" s="26">
        <v>24999</v>
      </c>
      <c r="E58" s="26">
        <v>10687</v>
      </c>
      <c r="F58" s="14"/>
      <c r="G58" s="14"/>
      <c r="H58" s="17"/>
      <c r="I58" s="6"/>
      <c r="J58" s="6"/>
      <c r="K58" s="6"/>
      <c r="L58" s="6"/>
      <c r="M58" s="6"/>
      <c r="N58" s="6"/>
      <c r="O58" s="6"/>
      <c r="P58" s="6"/>
    </row>
    <row r="59" spans="1:16" ht="11.1" customHeight="1">
      <c r="A59" s="4" t="s">
        <v>111</v>
      </c>
      <c r="B59" s="5" t="s">
        <v>112</v>
      </c>
      <c r="C59" s="5" t="s">
        <v>113</v>
      </c>
      <c r="D59" s="26">
        <v>4886</v>
      </c>
      <c r="E59" s="26">
        <v>1150</v>
      </c>
      <c r="F59" s="7">
        <v>44378</v>
      </c>
      <c r="G59" s="15">
        <v>4998.12</v>
      </c>
      <c r="H59" s="18">
        <v>1348.82</v>
      </c>
      <c r="I59" s="6"/>
      <c r="J59" s="6"/>
      <c r="K59" s="6"/>
      <c r="L59" s="29">
        <f t="shared" ref="L59:L60" si="54">SUM(G59-D59)</f>
        <v>112.11999999999989</v>
      </c>
      <c r="M59" s="29">
        <f t="shared" ref="M59:M60" si="55">SUM(H59-E59)</f>
        <v>198.81999999999994</v>
      </c>
      <c r="N59" s="6">
        <f t="shared" ref="N59:N60" si="56">SUM(L59*5)</f>
        <v>560.59999999999945</v>
      </c>
      <c r="O59" s="6">
        <f t="shared" ref="O59:O60" si="57">SUM(M59*2.7)</f>
        <v>536.81399999999985</v>
      </c>
      <c r="P59" s="6">
        <f t="shared" ref="P59:P60" si="58">SUM(N59:O59)</f>
        <v>1097.4139999999993</v>
      </c>
    </row>
    <row r="60" spans="1:16" ht="11.1" customHeight="1">
      <c r="A60" s="4" t="s">
        <v>114</v>
      </c>
      <c r="B60" s="5" t="s">
        <v>115</v>
      </c>
      <c r="C60" s="5" t="s">
        <v>94</v>
      </c>
      <c r="D60" s="26">
        <v>5586</v>
      </c>
      <c r="E60" s="26">
        <v>2594</v>
      </c>
      <c r="F60" s="7">
        <v>44378</v>
      </c>
      <c r="G60" s="15">
        <v>5577.38</v>
      </c>
      <c r="H60" s="18">
        <v>2591.59</v>
      </c>
      <c r="I60" s="6"/>
      <c r="J60" s="6"/>
      <c r="K60" s="6"/>
      <c r="L60" s="29">
        <f t="shared" si="54"/>
        <v>-8.6199999999998909</v>
      </c>
      <c r="M60" s="29">
        <f t="shared" si="55"/>
        <v>-2.4099999999998545</v>
      </c>
      <c r="N60" s="6">
        <f t="shared" si="56"/>
        <v>-43.099999999999454</v>
      </c>
      <c r="O60" s="6">
        <f t="shared" si="57"/>
        <v>-6.5069999999996071</v>
      </c>
      <c r="P60" s="6">
        <f t="shared" si="58"/>
        <v>-49.606999999999061</v>
      </c>
    </row>
    <row r="61" spans="1:16" ht="11.1" customHeight="1">
      <c r="A61" s="4" t="s">
        <v>116</v>
      </c>
      <c r="B61" s="5" t="s">
        <v>0</v>
      </c>
      <c r="C61" s="5" t="s">
        <v>9</v>
      </c>
      <c r="D61" s="26">
        <v>60659</v>
      </c>
      <c r="E61" s="26">
        <v>23703</v>
      </c>
      <c r="F61" s="14"/>
      <c r="G61" s="14"/>
      <c r="H61" s="17"/>
      <c r="I61" s="6"/>
      <c r="J61" s="6"/>
      <c r="K61" s="6"/>
      <c r="L61" s="6"/>
      <c r="M61" s="6"/>
      <c r="N61" s="6"/>
      <c r="O61" s="6"/>
      <c r="P61" s="6"/>
    </row>
    <row r="62" spans="1:16" ht="11.1" customHeight="1">
      <c r="A62" s="4" t="s">
        <v>117</v>
      </c>
      <c r="B62" s="5" t="s">
        <v>0</v>
      </c>
      <c r="C62" s="5" t="s">
        <v>45</v>
      </c>
      <c r="D62" s="26">
        <v>5344</v>
      </c>
      <c r="E62" s="26">
        <v>1983</v>
      </c>
      <c r="F62" s="14"/>
      <c r="G62" s="14"/>
      <c r="H62" s="17"/>
      <c r="I62" s="6"/>
      <c r="J62" s="6"/>
      <c r="K62" s="6"/>
      <c r="L62" s="6"/>
      <c r="M62" s="6"/>
      <c r="N62" s="6"/>
      <c r="O62" s="6"/>
      <c r="P62" s="6"/>
    </row>
    <row r="63" spans="1:16" ht="11.1" customHeight="1">
      <c r="A63" s="4" t="s">
        <v>118</v>
      </c>
      <c r="B63" s="5" t="s">
        <v>0</v>
      </c>
      <c r="C63" s="5" t="s">
        <v>86</v>
      </c>
      <c r="D63" s="26">
        <v>6238</v>
      </c>
      <c r="E63" s="26">
        <v>3138</v>
      </c>
      <c r="F63" s="14"/>
      <c r="G63" s="14"/>
      <c r="H63" s="17"/>
      <c r="I63" s="6"/>
      <c r="J63" s="6"/>
      <c r="K63" s="6"/>
      <c r="L63" s="6"/>
      <c r="M63" s="6"/>
      <c r="N63" s="6"/>
      <c r="O63" s="6"/>
      <c r="P63" s="6"/>
    </row>
    <row r="64" spans="1:16" ht="11.1" customHeight="1">
      <c r="A64" s="49" t="s">
        <v>119</v>
      </c>
      <c r="B64" s="50" t="s">
        <v>120</v>
      </c>
      <c r="C64" s="50" t="s">
        <v>9</v>
      </c>
      <c r="D64" s="51">
        <v>3100</v>
      </c>
      <c r="E64" s="51">
        <v>1250</v>
      </c>
      <c r="F64" s="52">
        <v>44372</v>
      </c>
      <c r="G64" s="56">
        <v>3201.692</v>
      </c>
      <c r="H64" s="56">
        <v>1269.3869999999999</v>
      </c>
      <c r="I64" s="48" t="s">
        <v>268</v>
      </c>
      <c r="J64" s="58"/>
      <c r="K64" s="55"/>
      <c r="L64" s="57">
        <f t="shared" ref="L64:L66" si="59">SUM(G64-D64)</f>
        <v>101.69200000000001</v>
      </c>
      <c r="M64" s="57">
        <f t="shared" ref="M64:M66" si="60">SUM(H64-E64)</f>
        <v>19.386999999999944</v>
      </c>
      <c r="N64" s="55">
        <f t="shared" ref="N64:N66" si="61">SUM(L64*5)</f>
        <v>508.46000000000004</v>
      </c>
      <c r="O64" s="55">
        <f t="shared" ref="O64:O66" si="62">SUM(M64*2.7)</f>
        <v>52.344899999999853</v>
      </c>
      <c r="P64" s="55">
        <f t="shared" ref="P64:P66" si="63">SUM(N64:O64)</f>
        <v>560.80489999999986</v>
      </c>
    </row>
    <row r="65" spans="1:20" ht="11.1" customHeight="1">
      <c r="A65" s="4" t="s">
        <v>121</v>
      </c>
      <c r="B65" s="5" t="s">
        <v>122</v>
      </c>
      <c r="C65" s="5" t="s">
        <v>13</v>
      </c>
      <c r="D65" s="26">
        <v>3534</v>
      </c>
      <c r="E65" s="26">
        <v>2401</v>
      </c>
      <c r="F65" s="7">
        <v>44378</v>
      </c>
      <c r="G65" s="15">
        <v>4250.9849999999997</v>
      </c>
      <c r="H65" s="18">
        <v>2910.9490000000001</v>
      </c>
      <c r="I65" s="6"/>
      <c r="J65" s="6"/>
      <c r="K65" s="6"/>
      <c r="L65" s="29">
        <f t="shared" si="59"/>
        <v>716.98499999999967</v>
      </c>
      <c r="M65" s="29">
        <f t="shared" si="60"/>
        <v>509.94900000000007</v>
      </c>
      <c r="N65" s="6">
        <f t="shared" si="61"/>
        <v>3584.9249999999984</v>
      </c>
      <c r="O65" s="6">
        <f t="shared" si="62"/>
        <v>1376.8623000000002</v>
      </c>
      <c r="P65" s="6">
        <f t="shared" si="63"/>
        <v>4961.7872999999981</v>
      </c>
    </row>
    <row r="66" spans="1:20" ht="11.1" customHeight="1">
      <c r="A66" s="4" t="s">
        <v>123</v>
      </c>
      <c r="B66" s="5" t="s">
        <v>124</v>
      </c>
      <c r="C66" s="5" t="s">
        <v>86</v>
      </c>
      <c r="D66" s="26">
        <v>4287</v>
      </c>
      <c r="E66" s="26">
        <v>1798</v>
      </c>
      <c r="F66" s="7">
        <v>44378</v>
      </c>
      <c r="G66" s="15">
        <v>4383.0129999999999</v>
      </c>
      <c r="H66" s="18">
        <v>1850.5429999999999</v>
      </c>
      <c r="I66" s="6"/>
      <c r="J66" s="6"/>
      <c r="K66" s="6"/>
      <c r="L66" s="29">
        <f t="shared" si="59"/>
        <v>96.01299999999992</v>
      </c>
      <c r="M66" s="29">
        <f t="shared" si="60"/>
        <v>52.542999999999893</v>
      </c>
      <c r="N66" s="6">
        <f t="shared" si="61"/>
        <v>480.0649999999996</v>
      </c>
      <c r="O66" s="6">
        <f t="shared" si="62"/>
        <v>141.86609999999973</v>
      </c>
      <c r="P66" s="6">
        <f t="shared" si="63"/>
        <v>621.93109999999933</v>
      </c>
    </row>
    <row r="67" spans="1:20" ht="11.1" customHeight="1">
      <c r="A67" s="4" t="s">
        <v>125</v>
      </c>
      <c r="B67" s="5" t="s">
        <v>0</v>
      </c>
      <c r="C67" s="5" t="s">
        <v>9</v>
      </c>
      <c r="D67" s="26">
        <v>24656</v>
      </c>
      <c r="E67" s="26">
        <v>8393</v>
      </c>
      <c r="F67" s="14"/>
      <c r="G67" s="14"/>
      <c r="H67" s="17"/>
      <c r="I67" s="6"/>
      <c r="J67" s="6"/>
      <c r="K67" s="6"/>
      <c r="L67" s="6"/>
      <c r="M67" s="6"/>
      <c r="N67" s="6"/>
      <c r="O67" s="6"/>
      <c r="P67" s="6"/>
    </row>
    <row r="68" spans="1:20" ht="11.1" customHeight="1">
      <c r="A68" s="4" t="s">
        <v>126</v>
      </c>
      <c r="B68" s="5" t="s">
        <v>0</v>
      </c>
      <c r="C68" s="5" t="s">
        <v>24</v>
      </c>
      <c r="D68" s="26">
        <v>723</v>
      </c>
      <c r="E68" s="26">
        <v>241</v>
      </c>
      <c r="F68" s="14"/>
      <c r="G68" s="14"/>
      <c r="H68" s="17"/>
      <c r="I68" s="6"/>
      <c r="J68" s="6"/>
      <c r="K68" s="6"/>
      <c r="L68" s="6"/>
      <c r="M68" s="6"/>
      <c r="N68" s="6"/>
      <c r="O68" s="6"/>
      <c r="P68" s="6"/>
    </row>
    <row r="69" spans="1:20" ht="11.1" customHeight="1">
      <c r="A69" s="49" t="s">
        <v>127</v>
      </c>
      <c r="B69" s="50" t="s">
        <v>258</v>
      </c>
      <c r="C69" s="50" t="s">
        <v>128</v>
      </c>
      <c r="D69" s="51">
        <v>19728</v>
      </c>
      <c r="E69" s="51">
        <v>9499</v>
      </c>
      <c r="F69" s="52">
        <v>44378</v>
      </c>
      <c r="G69" s="53" t="s">
        <v>255</v>
      </c>
      <c r="H69" s="54" t="s">
        <v>255</v>
      </c>
      <c r="I69" s="59" t="s">
        <v>264</v>
      </c>
      <c r="J69" s="55"/>
      <c r="K69" s="55"/>
      <c r="L69" s="55"/>
      <c r="M69" s="60"/>
      <c r="N69" s="60"/>
      <c r="O69" s="55"/>
      <c r="P69" s="55"/>
      <c r="R69" s="33"/>
      <c r="S69" s="34"/>
      <c r="T69" s="34"/>
    </row>
    <row r="70" spans="1:20" ht="11.1" customHeight="1">
      <c r="A70" s="4" t="s">
        <v>129</v>
      </c>
      <c r="B70" s="5" t="s">
        <v>130</v>
      </c>
      <c r="C70" s="5" t="s">
        <v>131</v>
      </c>
      <c r="D70" s="26">
        <v>2352</v>
      </c>
      <c r="E70" s="26">
        <v>1013</v>
      </c>
      <c r="F70" s="7">
        <v>44378</v>
      </c>
      <c r="G70" s="15">
        <v>2347.0700000000002</v>
      </c>
      <c r="H70" s="18">
        <v>1012.79</v>
      </c>
      <c r="I70" s="6"/>
      <c r="J70" s="6"/>
      <c r="K70" s="6"/>
      <c r="L70" s="29">
        <f>SUM(G70-D70)</f>
        <v>-4.9299999999998363</v>
      </c>
      <c r="M70" s="29">
        <f>SUM(H70-E70)</f>
        <v>-0.21000000000003638</v>
      </c>
      <c r="N70" s="6">
        <f t="shared" ref="N70" si="64">SUM(L70*5)</f>
        <v>-24.649999999999181</v>
      </c>
      <c r="O70" s="6">
        <f t="shared" ref="O70" si="65">SUM(M70*2.7)</f>
        <v>-0.56700000000009831</v>
      </c>
      <c r="P70" s="6">
        <f t="shared" ref="P70" si="66">SUM(N70:O70)</f>
        <v>-25.216999999999281</v>
      </c>
    </row>
    <row r="71" spans="1:20" ht="11.1" customHeight="1">
      <c r="A71" s="4" t="s">
        <v>132</v>
      </c>
      <c r="B71" s="5" t="s">
        <v>0</v>
      </c>
      <c r="C71" s="5" t="s">
        <v>86</v>
      </c>
      <c r="D71" s="26">
        <v>11641</v>
      </c>
      <c r="E71" s="26">
        <v>5590</v>
      </c>
      <c r="F71" s="14"/>
      <c r="G71" s="14"/>
      <c r="H71" s="17"/>
      <c r="I71" s="6"/>
      <c r="J71" s="6"/>
      <c r="K71" s="6"/>
      <c r="L71" s="6"/>
      <c r="M71" s="6"/>
      <c r="N71" s="6"/>
      <c r="O71" s="6"/>
      <c r="P71" s="6"/>
    </row>
    <row r="72" spans="1:20" ht="11.1" customHeight="1">
      <c r="A72" s="4" t="s">
        <v>133</v>
      </c>
      <c r="B72" s="5" t="s">
        <v>0</v>
      </c>
      <c r="C72" s="5" t="s">
        <v>69</v>
      </c>
      <c r="D72" s="26">
        <v>10784</v>
      </c>
      <c r="E72" s="26">
        <v>4665</v>
      </c>
      <c r="F72" s="14"/>
      <c r="G72" s="14"/>
      <c r="H72" s="17"/>
      <c r="I72" s="6"/>
      <c r="J72" s="6"/>
      <c r="K72" s="6"/>
      <c r="L72" s="6"/>
      <c r="M72" s="6"/>
      <c r="N72" s="6"/>
      <c r="O72" s="6"/>
      <c r="P72" s="6"/>
    </row>
    <row r="73" spans="1:20" ht="11.1" customHeight="1">
      <c r="A73" s="4" t="s">
        <v>134</v>
      </c>
      <c r="B73" s="5" t="s">
        <v>135</v>
      </c>
      <c r="C73" s="5" t="s">
        <v>89</v>
      </c>
      <c r="D73" s="26">
        <v>1557</v>
      </c>
      <c r="E73" s="26">
        <v>836</v>
      </c>
      <c r="F73" s="7">
        <v>44378</v>
      </c>
      <c r="G73" s="15">
        <v>1577.97</v>
      </c>
      <c r="H73" s="18">
        <v>847.79</v>
      </c>
      <c r="I73" s="6"/>
      <c r="J73" s="6"/>
      <c r="K73" s="6"/>
      <c r="L73" s="29">
        <f>SUM(G73-D73)</f>
        <v>20.970000000000027</v>
      </c>
      <c r="M73" s="29">
        <f>SUM(H73-E73)</f>
        <v>11.789999999999964</v>
      </c>
      <c r="N73" s="6">
        <f t="shared" ref="N73" si="67">SUM(L73*5)</f>
        <v>104.85000000000014</v>
      </c>
      <c r="O73" s="6">
        <f t="shared" ref="O73" si="68">SUM(M73*2.7)</f>
        <v>31.832999999999902</v>
      </c>
      <c r="P73" s="6">
        <f t="shared" ref="P73" si="69">SUM(N73:O73)</f>
        <v>136.68300000000005</v>
      </c>
    </row>
    <row r="74" spans="1:20" ht="11.1" customHeight="1">
      <c r="A74" s="4" t="s">
        <v>136</v>
      </c>
      <c r="B74" s="5" t="s">
        <v>0</v>
      </c>
      <c r="C74" s="5" t="s">
        <v>137</v>
      </c>
      <c r="D74" s="26">
        <v>11697</v>
      </c>
      <c r="E74" s="26">
        <v>6411</v>
      </c>
      <c r="F74" s="14"/>
      <c r="G74" s="14"/>
      <c r="H74" s="17"/>
      <c r="I74" s="6"/>
      <c r="J74" s="6"/>
      <c r="K74" s="6"/>
      <c r="L74" s="6"/>
      <c r="M74" s="6"/>
      <c r="N74" s="6"/>
      <c r="O74" s="6"/>
      <c r="P74" s="6"/>
    </row>
    <row r="75" spans="1:20" ht="11.1" customHeight="1">
      <c r="A75" s="4" t="s">
        <v>138</v>
      </c>
      <c r="B75" s="5" t="s">
        <v>0</v>
      </c>
      <c r="C75" s="5" t="s">
        <v>137</v>
      </c>
      <c r="D75" s="26">
        <v>13839</v>
      </c>
      <c r="E75" s="26">
        <v>6267</v>
      </c>
      <c r="F75" s="14"/>
      <c r="G75" s="14"/>
      <c r="H75" s="17"/>
      <c r="I75" s="6"/>
      <c r="J75" s="6"/>
      <c r="K75" s="6"/>
      <c r="L75" s="6"/>
      <c r="M75" s="6"/>
      <c r="N75" s="6"/>
      <c r="O75" s="6"/>
      <c r="P75" s="6"/>
    </row>
    <row r="76" spans="1:20" ht="11.1" customHeight="1">
      <c r="A76" s="4" t="s">
        <v>139</v>
      </c>
      <c r="B76" s="5" t="s">
        <v>0</v>
      </c>
      <c r="C76" s="5" t="s">
        <v>49</v>
      </c>
      <c r="D76" s="26">
        <v>26716</v>
      </c>
      <c r="E76" s="26">
        <v>11207</v>
      </c>
      <c r="F76" s="14"/>
      <c r="G76" s="14"/>
      <c r="H76" s="17"/>
      <c r="I76" s="6"/>
      <c r="J76" s="6"/>
      <c r="K76" s="6"/>
      <c r="L76" s="6"/>
      <c r="M76" s="6"/>
      <c r="N76" s="6"/>
      <c r="O76" s="6"/>
      <c r="P76" s="6"/>
    </row>
    <row r="77" spans="1:20" ht="11.1" customHeight="1">
      <c r="A77" s="4" t="s">
        <v>140</v>
      </c>
      <c r="B77" s="5" t="s">
        <v>0</v>
      </c>
      <c r="C77" s="5" t="s">
        <v>55</v>
      </c>
      <c r="D77" s="26">
        <v>22540</v>
      </c>
      <c r="E77" s="26">
        <v>9938</v>
      </c>
      <c r="F77" s="14"/>
      <c r="G77" s="14"/>
      <c r="H77" s="17"/>
      <c r="I77" s="6"/>
      <c r="J77" s="6"/>
      <c r="K77" s="6"/>
      <c r="L77" s="6"/>
      <c r="M77" s="6"/>
      <c r="N77" s="6"/>
      <c r="O77" s="6"/>
      <c r="P77" s="6"/>
    </row>
    <row r="78" spans="1:20" ht="11.1" customHeight="1">
      <c r="A78" s="4" t="s">
        <v>141</v>
      </c>
      <c r="B78" s="5" t="s">
        <v>142</v>
      </c>
      <c r="C78" s="5" t="s">
        <v>55</v>
      </c>
      <c r="D78" s="26">
        <v>7335</v>
      </c>
      <c r="E78" s="26">
        <v>2368</v>
      </c>
      <c r="F78" s="7">
        <v>44378</v>
      </c>
      <c r="G78" s="15">
        <v>7413.35</v>
      </c>
      <c r="H78" s="18">
        <v>2392.1799999999998</v>
      </c>
      <c r="I78" s="6"/>
      <c r="J78" s="6"/>
      <c r="K78" s="6"/>
      <c r="L78" s="29">
        <f>SUM(G78-D78)</f>
        <v>78.350000000000364</v>
      </c>
      <c r="M78" s="29">
        <f>SUM(H78-E78)</f>
        <v>24.179999999999836</v>
      </c>
      <c r="N78" s="6">
        <f t="shared" ref="N78" si="70">SUM(L78*5)</f>
        <v>391.75000000000182</v>
      </c>
      <c r="O78" s="6">
        <f t="shared" ref="O78" si="71">SUM(M78*2.7)</f>
        <v>65.285999999999561</v>
      </c>
      <c r="P78" s="6">
        <f t="shared" ref="P78" si="72">SUM(N78:O78)</f>
        <v>457.03600000000137</v>
      </c>
    </row>
    <row r="79" spans="1:20" ht="11.1" customHeight="1">
      <c r="A79" s="4" t="s">
        <v>143</v>
      </c>
      <c r="B79" s="5" t="s">
        <v>0</v>
      </c>
      <c r="C79" s="5" t="s">
        <v>24</v>
      </c>
      <c r="D79" s="26">
        <v>1718</v>
      </c>
      <c r="E79" s="26">
        <v>831</v>
      </c>
      <c r="F79" s="14"/>
      <c r="G79" s="14"/>
      <c r="H79" s="17"/>
      <c r="I79" s="6"/>
      <c r="J79" s="6"/>
      <c r="K79" s="6"/>
      <c r="L79" s="6"/>
      <c r="M79" s="6"/>
      <c r="N79" s="6"/>
      <c r="O79" s="6"/>
      <c r="P79" s="6"/>
    </row>
    <row r="80" spans="1:20" ht="11.1" customHeight="1">
      <c r="A80" s="4" t="s">
        <v>144</v>
      </c>
      <c r="B80" s="5" t="s">
        <v>145</v>
      </c>
      <c r="C80" s="5" t="s">
        <v>53</v>
      </c>
      <c r="D80" s="26">
        <v>10469</v>
      </c>
      <c r="E80" s="26">
        <v>4462</v>
      </c>
      <c r="F80" s="7">
        <v>44378</v>
      </c>
      <c r="G80" s="15">
        <v>10065.76</v>
      </c>
      <c r="H80" s="18">
        <v>3956.94</v>
      </c>
      <c r="I80" s="6"/>
      <c r="J80" s="6"/>
      <c r="K80" s="6"/>
      <c r="L80" s="29">
        <f t="shared" ref="L80:L85" si="73">SUM(G80-D80)</f>
        <v>-403.23999999999978</v>
      </c>
      <c r="M80" s="29">
        <f t="shared" ref="M80:M85" si="74">SUM(H80-E80)</f>
        <v>-505.05999999999995</v>
      </c>
      <c r="N80" s="6">
        <f t="shared" ref="N80:N85" si="75">SUM(L80*5)</f>
        <v>-2016.1999999999989</v>
      </c>
      <c r="O80" s="6">
        <f t="shared" ref="O80:O85" si="76">SUM(M80*2.7)</f>
        <v>-1363.662</v>
      </c>
      <c r="P80" s="6">
        <f t="shared" ref="P80:P85" si="77">SUM(N80:O80)</f>
        <v>-3379.8619999999992</v>
      </c>
    </row>
    <row r="81" spans="1:16" ht="11.1" customHeight="1">
      <c r="A81" s="4" t="s">
        <v>146</v>
      </c>
      <c r="B81" s="5" t="s">
        <v>147</v>
      </c>
      <c r="C81" s="5" t="s">
        <v>148</v>
      </c>
      <c r="D81" s="26">
        <v>6022</v>
      </c>
      <c r="E81" s="26">
        <v>2250</v>
      </c>
      <c r="F81" s="7">
        <v>44378</v>
      </c>
      <c r="G81" s="15">
        <v>5886.94</v>
      </c>
      <c r="H81" s="18">
        <v>2327.61</v>
      </c>
      <c r="I81" s="6"/>
      <c r="J81" s="6"/>
      <c r="K81" s="6"/>
      <c r="L81" s="29">
        <f t="shared" si="73"/>
        <v>-135.0600000000004</v>
      </c>
      <c r="M81" s="29">
        <f t="shared" si="74"/>
        <v>77.610000000000127</v>
      </c>
      <c r="N81" s="6">
        <f t="shared" si="75"/>
        <v>-675.300000000002</v>
      </c>
      <c r="O81" s="6">
        <f t="shared" si="76"/>
        <v>209.54700000000037</v>
      </c>
      <c r="P81" s="6">
        <f t="shared" si="77"/>
        <v>-465.75300000000163</v>
      </c>
    </row>
    <row r="82" spans="1:16" ht="11.1" customHeight="1">
      <c r="A82" s="4" t="s">
        <v>149</v>
      </c>
      <c r="B82" s="5" t="s">
        <v>150</v>
      </c>
      <c r="C82" s="5" t="s">
        <v>94</v>
      </c>
      <c r="D82" s="26">
        <v>5975</v>
      </c>
      <c r="E82" s="26">
        <v>2269</v>
      </c>
      <c r="F82" s="7">
        <v>44378</v>
      </c>
      <c r="G82" s="15">
        <v>5964.36</v>
      </c>
      <c r="H82" s="18">
        <v>2263.9</v>
      </c>
      <c r="I82" s="6"/>
      <c r="J82" s="6"/>
      <c r="K82" s="6"/>
      <c r="L82" s="29">
        <f t="shared" si="73"/>
        <v>-10.640000000000327</v>
      </c>
      <c r="M82" s="29">
        <f t="shared" si="74"/>
        <v>-5.0999999999999091</v>
      </c>
      <c r="N82" s="6">
        <f t="shared" si="75"/>
        <v>-53.200000000001637</v>
      </c>
      <c r="O82" s="6">
        <f t="shared" si="76"/>
        <v>-13.769999999999756</v>
      </c>
      <c r="P82" s="6">
        <f t="shared" si="77"/>
        <v>-66.970000000001392</v>
      </c>
    </row>
    <row r="83" spans="1:16" ht="11.1" customHeight="1">
      <c r="A83" s="4" t="s">
        <v>151</v>
      </c>
      <c r="B83" s="5" t="s">
        <v>152</v>
      </c>
      <c r="C83" s="5" t="s">
        <v>9</v>
      </c>
      <c r="D83" s="26">
        <v>9381</v>
      </c>
      <c r="E83" s="26">
        <v>4814</v>
      </c>
      <c r="F83" s="7">
        <v>44378</v>
      </c>
      <c r="G83" s="15">
        <v>9501.1299999999992</v>
      </c>
      <c r="H83" s="18">
        <v>4890.51</v>
      </c>
      <c r="I83" s="6"/>
      <c r="J83" s="6"/>
      <c r="K83" s="6"/>
      <c r="L83" s="29">
        <f t="shared" si="73"/>
        <v>120.1299999999992</v>
      </c>
      <c r="M83" s="29">
        <f t="shared" si="74"/>
        <v>76.510000000000218</v>
      </c>
      <c r="N83" s="6">
        <f t="shared" si="75"/>
        <v>600.649999999996</v>
      </c>
      <c r="O83" s="6">
        <f t="shared" si="76"/>
        <v>206.5770000000006</v>
      </c>
      <c r="P83" s="6">
        <f t="shared" si="77"/>
        <v>807.22699999999656</v>
      </c>
    </row>
    <row r="84" spans="1:16" ht="11.1" customHeight="1">
      <c r="A84" s="4" t="s">
        <v>153</v>
      </c>
      <c r="B84" s="5" t="s">
        <v>154</v>
      </c>
      <c r="C84" s="5" t="s">
        <v>155</v>
      </c>
      <c r="D84" s="26">
        <v>1288</v>
      </c>
      <c r="E84" s="26">
        <v>355</v>
      </c>
      <c r="F84" s="7">
        <v>44378</v>
      </c>
      <c r="G84" s="15">
        <v>1315.98</v>
      </c>
      <c r="H84" s="18">
        <v>360.23</v>
      </c>
      <c r="I84" s="6"/>
      <c r="J84" s="6"/>
      <c r="K84" s="6"/>
      <c r="L84" s="29">
        <f t="shared" si="73"/>
        <v>27.980000000000018</v>
      </c>
      <c r="M84" s="29">
        <f t="shared" si="74"/>
        <v>5.2300000000000182</v>
      </c>
      <c r="N84" s="6">
        <f t="shared" si="75"/>
        <v>139.90000000000009</v>
      </c>
      <c r="O84" s="6">
        <f t="shared" si="76"/>
        <v>14.12100000000005</v>
      </c>
      <c r="P84" s="6">
        <f t="shared" si="77"/>
        <v>154.02100000000013</v>
      </c>
    </row>
    <row r="85" spans="1:16" ht="11.1" customHeight="1">
      <c r="A85" s="4" t="s">
        <v>156</v>
      </c>
      <c r="B85" s="5" t="s">
        <v>157</v>
      </c>
      <c r="C85" s="5" t="s">
        <v>28</v>
      </c>
      <c r="D85" s="26">
        <v>1406</v>
      </c>
      <c r="E85" s="26">
        <v>584</v>
      </c>
      <c r="F85" s="7">
        <v>44378</v>
      </c>
      <c r="G85" s="15">
        <v>1428.6980000000001</v>
      </c>
      <c r="H85" s="18">
        <v>590.53399999999999</v>
      </c>
      <c r="I85" s="6"/>
      <c r="J85" s="6"/>
      <c r="K85" s="6"/>
      <c r="L85" s="29">
        <f t="shared" si="73"/>
        <v>22.698000000000093</v>
      </c>
      <c r="M85" s="29">
        <f t="shared" si="74"/>
        <v>6.5339999999999918</v>
      </c>
      <c r="N85" s="6">
        <f t="shared" si="75"/>
        <v>113.49000000000046</v>
      </c>
      <c r="O85" s="6">
        <f t="shared" si="76"/>
        <v>17.641799999999979</v>
      </c>
      <c r="P85" s="6">
        <f t="shared" si="77"/>
        <v>131.13180000000045</v>
      </c>
    </row>
    <row r="86" spans="1:16" ht="11.1" customHeight="1">
      <c r="A86" s="4" t="s">
        <v>158</v>
      </c>
      <c r="B86" s="5" t="s">
        <v>0</v>
      </c>
      <c r="C86" s="5" t="s">
        <v>159</v>
      </c>
      <c r="D86" s="26">
        <v>13011</v>
      </c>
      <c r="E86" s="26">
        <v>5845</v>
      </c>
      <c r="F86" s="14"/>
      <c r="G86" s="14"/>
      <c r="H86" s="17"/>
      <c r="I86" s="6"/>
      <c r="J86" s="6"/>
      <c r="K86" s="6"/>
      <c r="L86" s="6"/>
      <c r="M86" s="6"/>
      <c r="N86" s="6"/>
      <c r="O86" s="6"/>
      <c r="P86" s="6"/>
    </row>
    <row r="87" spans="1:16" ht="11.1" customHeight="1">
      <c r="A87" s="4" t="s">
        <v>160</v>
      </c>
      <c r="B87" s="5" t="s">
        <v>161</v>
      </c>
      <c r="C87" s="5" t="s">
        <v>86</v>
      </c>
      <c r="D87" s="26">
        <v>5545</v>
      </c>
      <c r="E87" s="26">
        <v>2053</v>
      </c>
      <c r="F87" s="7">
        <v>44378</v>
      </c>
      <c r="G87" s="15">
        <v>5627.049</v>
      </c>
      <c r="H87" s="18">
        <v>2082.9360000000001</v>
      </c>
      <c r="I87" s="6"/>
      <c r="J87" s="6"/>
      <c r="K87" s="6"/>
      <c r="L87" s="29">
        <f>SUM(G87-D87)</f>
        <v>82.048999999999978</v>
      </c>
      <c r="M87" s="29">
        <f>SUM(H87-E87)</f>
        <v>29.936000000000149</v>
      </c>
      <c r="N87" s="6">
        <f t="shared" ref="N87" si="78">SUM(L87*5)</f>
        <v>410.24499999999989</v>
      </c>
      <c r="O87" s="6">
        <f t="shared" ref="O87" si="79">SUM(M87*2.7)</f>
        <v>80.827200000000403</v>
      </c>
      <c r="P87" s="6">
        <f t="shared" ref="P87" si="80">SUM(N87:O87)</f>
        <v>491.07220000000029</v>
      </c>
    </row>
    <row r="88" spans="1:16" ht="11.1" customHeight="1">
      <c r="A88" s="4" t="s">
        <v>162</v>
      </c>
      <c r="B88" s="5" t="s">
        <v>0</v>
      </c>
      <c r="C88" s="5" t="s">
        <v>163</v>
      </c>
      <c r="D88" s="26">
        <v>392</v>
      </c>
      <c r="E88" s="26">
        <v>154</v>
      </c>
      <c r="F88" s="14"/>
      <c r="G88" s="14"/>
      <c r="H88" s="17"/>
      <c r="I88" s="6"/>
      <c r="J88" s="6"/>
      <c r="K88" s="6"/>
      <c r="L88" s="6"/>
      <c r="M88" s="6"/>
      <c r="N88" s="6"/>
      <c r="O88" s="6"/>
      <c r="P88" s="6"/>
    </row>
    <row r="89" spans="1:16" ht="11.1" customHeight="1">
      <c r="A89" s="4" t="s">
        <v>164</v>
      </c>
      <c r="B89" s="5" t="s">
        <v>165</v>
      </c>
      <c r="C89" s="5" t="s">
        <v>86</v>
      </c>
      <c r="D89" s="26">
        <v>4671</v>
      </c>
      <c r="E89" s="26">
        <v>2147</v>
      </c>
      <c r="F89" s="7">
        <v>44378</v>
      </c>
      <c r="G89" s="15">
        <v>4777.5990000000002</v>
      </c>
      <c r="H89" s="18">
        <v>2182.5369999999998</v>
      </c>
      <c r="I89" s="6"/>
      <c r="J89" s="6"/>
      <c r="K89" s="6"/>
      <c r="L89" s="29">
        <f t="shared" ref="L89:L93" si="81">SUM(G89-D89)</f>
        <v>106.59900000000016</v>
      </c>
      <c r="M89" s="29">
        <f t="shared" ref="M89:M93" si="82">SUM(H89-E89)</f>
        <v>35.536999999999807</v>
      </c>
      <c r="N89" s="6">
        <f t="shared" ref="N89:N93" si="83">SUM(L89*5)</f>
        <v>532.9950000000008</v>
      </c>
      <c r="O89" s="6">
        <f t="shared" ref="O89:O93" si="84">SUM(M89*2.7)</f>
        <v>95.949899999999488</v>
      </c>
      <c r="P89" s="6">
        <f t="shared" ref="P89:P93" si="85">SUM(N89:O89)</f>
        <v>628.9449000000003</v>
      </c>
    </row>
    <row r="90" spans="1:16" ht="11.1" customHeight="1">
      <c r="A90" s="4" t="s">
        <v>166</v>
      </c>
      <c r="B90" s="5" t="s">
        <v>167</v>
      </c>
      <c r="C90" s="5" t="s">
        <v>15</v>
      </c>
      <c r="D90" s="26">
        <v>4804</v>
      </c>
      <c r="E90" s="26">
        <v>848</v>
      </c>
      <c r="F90" s="7">
        <v>44378</v>
      </c>
      <c r="G90" s="15">
        <v>4916.97</v>
      </c>
      <c r="H90" s="18">
        <v>859.23</v>
      </c>
      <c r="I90" s="6"/>
      <c r="J90" s="6"/>
      <c r="K90" s="6"/>
      <c r="L90" s="29">
        <f t="shared" si="81"/>
        <v>112.97000000000025</v>
      </c>
      <c r="M90" s="29">
        <f t="shared" si="82"/>
        <v>11.230000000000018</v>
      </c>
      <c r="N90" s="6">
        <f t="shared" si="83"/>
        <v>564.85000000000127</v>
      </c>
      <c r="O90" s="6">
        <f t="shared" si="84"/>
        <v>30.321000000000051</v>
      </c>
      <c r="P90" s="6">
        <f t="shared" si="85"/>
        <v>595.1710000000013</v>
      </c>
    </row>
    <row r="91" spans="1:16" ht="11.1" customHeight="1">
      <c r="A91" s="4" t="s">
        <v>168</v>
      </c>
      <c r="B91" s="5" t="s">
        <v>169</v>
      </c>
      <c r="C91" s="5" t="s">
        <v>86</v>
      </c>
      <c r="D91" s="26">
        <v>5876</v>
      </c>
      <c r="E91" s="26">
        <v>2025</v>
      </c>
      <c r="F91" s="7">
        <v>44378</v>
      </c>
      <c r="G91" s="15">
        <v>6202.08</v>
      </c>
      <c r="H91" s="18">
        <v>2105.2199999999998</v>
      </c>
      <c r="I91" s="6"/>
      <c r="J91" s="6"/>
      <c r="K91" s="6"/>
      <c r="L91" s="29">
        <f t="shared" si="81"/>
        <v>326.07999999999993</v>
      </c>
      <c r="M91" s="29">
        <f t="shared" si="82"/>
        <v>80.2199999999998</v>
      </c>
      <c r="N91" s="6">
        <f t="shared" si="83"/>
        <v>1630.3999999999996</v>
      </c>
      <c r="O91" s="6">
        <f t="shared" si="84"/>
        <v>216.59399999999948</v>
      </c>
      <c r="P91" s="6">
        <f t="shared" si="85"/>
        <v>1846.9939999999992</v>
      </c>
    </row>
    <row r="92" spans="1:16" ht="11.1" customHeight="1">
      <c r="A92" s="4" t="s">
        <v>170</v>
      </c>
      <c r="B92" s="5" t="s">
        <v>171</v>
      </c>
      <c r="C92" s="5" t="s">
        <v>9</v>
      </c>
      <c r="D92" s="26">
        <v>4610</v>
      </c>
      <c r="E92" s="26">
        <v>1520</v>
      </c>
      <c r="F92" s="7">
        <v>44378</v>
      </c>
      <c r="G92" s="15">
        <v>4676.26</v>
      </c>
      <c r="H92" s="18">
        <v>1542.16</v>
      </c>
      <c r="I92" s="6"/>
      <c r="J92" s="6"/>
      <c r="K92" s="6"/>
      <c r="L92" s="29">
        <f t="shared" si="81"/>
        <v>66.260000000000218</v>
      </c>
      <c r="M92" s="29">
        <f t="shared" si="82"/>
        <v>22.160000000000082</v>
      </c>
      <c r="N92" s="6">
        <f t="shared" si="83"/>
        <v>331.30000000000109</v>
      </c>
      <c r="O92" s="6">
        <f t="shared" si="84"/>
        <v>59.832000000000228</v>
      </c>
      <c r="P92" s="6">
        <f t="shared" si="85"/>
        <v>391.13200000000131</v>
      </c>
    </row>
    <row r="93" spans="1:16" ht="11.1" customHeight="1">
      <c r="A93" s="4" t="s">
        <v>172</v>
      </c>
      <c r="B93" s="5" t="s">
        <v>173</v>
      </c>
      <c r="C93" s="5" t="s">
        <v>131</v>
      </c>
      <c r="D93" s="26">
        <v>1739</v>
      </c>
      <c r="E93" s="26">
        <v>560</v>
      </c>
      <c r="F93" s="7">
        <v>44378</v>
      </c>
      <c r="G93" s="15">
        <v>1780.2</v>
      </c>
      <c r="H93" s="18">
        <v>573.70399999999995</v>
      </c>
      <c r="I93" s="6"/>
      <c r="J93" s="6"/>
      <c r="K93" s="6"/>
      <c r="L93" s="29">
        <f t="shared" si="81"/>
        <v>41.200000000000045</v>
      </c>
      <c r="M93" s="29">
        <f t="shared" si="82"/>
        <v>13.703999999999951</v>
      </c>
      <c r="N93" s="6">
        <f t="shared" si="83"/>
        <v>206.00000000000023</v>
      </c>
      <c r="O93" s="6">
        <f t="shared" si="84"/>
        <v>37.00079999999987</v>
      </c>
      <c r="P93" s="6">
        <f t="shared" si="85"/>
        <v>243.00080000000008</v>
      </c>
    </row>
    <row r="94" spans="1:16" ht="11.1" customHeight="1">
      <c r="A94" s="4" t="s">
        <v>174</v>
      </c>
      <c r="B94" s="5" t="s">
        <v>175</v>
      </c>
      <c r="C94" s="5" t="s">
        <v>176</v>
      </c>
      <c r="D94" s="26">
        <v>32</v>
      </c>
      <c r="E94" s="26">
        <v>200</v>
      </c>
      <c r="F94" s="14"/>
      <c r="G94" s="14"/>
      <c r="H94" s="17"/>
      <c r="I94" s="6"/>
      <c r="J94" s="6"/>
      <c r="K94" s="6"/>
      <c r="L94" s="6"/>
      <c r="M94" s="6"/>
      <c r="N94" s="6"/>
      <c r="O94" s="6"/>
      <c r="P94" s="6"/>
    </row>
    <row r="95" spans="1:16" ht="11.1" customHeight="1">
      <c r="A95" s="4" t="s">
        <v>174</v>
      </c>
      <c r="B95" s="5" t="s">
        <v>0</v>
      </c>
      <c r="C95" s="5" t="s">
        <v>177</v>
      </c>
      <c r="D95" s="26">
        <v>81000</v>
      </c>
      <c r="E95" s="26">
        <v>35500</v>
      </c>
      <c r="F95" s="14"/>
      <c r="G95" s="14"/>
      <c r="H95" s="17"/>
      <c r="I95" s="6"/>
      <c r="J95" s="6"/>
      <c r="K95" s="6"/>
      <c r="L95" s="6"/>
      <c r="M95" s="6"/>
      <c r="N95" s="6"/>
      <c r="O95" s="6"/>
      <c r="P95" s="6"/>
    </row>
    <row r="96" spans="1:16" ht="11.1" customHeight="1">
      <c r="A96" s="4" t="s">
        <v>178</v>
      </c>
      <c r="B96" s="5" t="s">
        <v>0</v>
      </c>
      <c r="C96" s="5" t="s">
        <v>179</v>
      </c>
      <c r="D96" s="26">
        <v>25598</v>
      </c>
      <c r="E96" s="26">
        <v>9082</v>
      </c>
      <c r="F96" s="14"/>
      <c r="G96" s="14"/>
      <c r="H96" s="17"/>
      <c r="I96" s="6"/>
      <c r="J96" s="6"/>
      <c r="K96" s="6"/>
      <c r="L96" s="6"/>
      <c r="M96" s="6"/>
      <c r="N96" s="6"/>
      <c r="O96" s="6"/>
      <c r="P96" s="6"/>
    </row>
    <row r="97" spans="1:16" ht="11.1" customHeight="1">
      <c r="A97" s="4" t="s">
        <v>180</v>
      </c>
      <c r="B97" s="5" t="s">
        <v>0</v>
      </c>
      <c r="C97" s="5" t="s">
        <v>34</v>
      </c>
      <c r="D97" s="26">
        <v>27300</v>
      </c>
      <c r="E97" s="26">
        <v>14550</v>
      </c>
      <c r="F97" s="14"/>
      <c r="G97" s="14"/>
      <c r="H97" s="17"/>
      <c r="I97" s="6"/>
      <c r="J97" s="6"/>
      <c r="K97" s="6"/>
      <c r="L97" s="6"/>
      <c r="M97" s="6"/>
      <c r="N97" s="6"/>
      <c r="O97" s="6"/>
      <c r="P97" s="6"/>
    </row>
    <row r="98" spans="1:16" ht="11.1" customHeight="1">
      <c r="A98" s="4" t="s">
        <v>181</v>
      </c>
      <c r="B98" s="5" t="s">
        <v>0</v>
      </c>
      <c r="C98" s="5" t="s">
        <v>55</v>
      </c>
      <c r="D98" s="26">
        <v>11874</v>
      </c>
      <c r="E98" s="26">
        <v>4691</v>
      </c>
      <c r="F98" s="14"/>
      <c r="G98" s="14"/>
      <c r="H98" s="17"/>
      <c r="I98" s="6"/>
      <c r="J98" s="6"/>
      <c r="K98" s="6"/>
      <c r="L98" s="6"/>
      <c r="M98" s="6"/>
      <c r="N98" s="6"/>
      <c r="O98" s="6"/>
      <c r="P98" s="6"/>
    </row>
    <row r="99" spans="1:16" ht="11.1" customHeight="1">
      <c r="A99" s="4" t="s">
        <v>182</v>
      </c>
      <c r="B99" s="5" t="s">
        <v>0</v>
      </c>
      <c r="C99" s="5" t="s">
        <v>86</v>
      </c>
      <c r="D99" s="26">
        <v>87278</v>
      </c>
      <c r="E99" s="26">
        <v>35186</v>
      </c>
      <c r="F99" s="14"/>
      <c r="G99" s="14"/>
      <c r="H99" s="17"/>
      <c r="I99" s="6"/>
      <c r="J99" s="6"/>
      <c r="K99" s="6"/>
      <c r="L99" s="6"/>
      <c r="M99" s="6"/>
      <c r="N99" s="6"/>
      <c r="O99" s="6"/>
      <c r="P99" s="6"/>
    </row>
    <row r="100" spans="1:16" ht="11.1" customHeight="1">
      <c r="A100" s="4" t="s">
        <v>183</v>
      </c>
      <c r="B100" s="5" t="s">
        <v>0</v>
      </c>
      <c r="C100" s="5" t="s">
        <v>69</v>
      </c>
      <c r="D100" s="26">
        <v>27845</v>
      </c>
      <c r="E100" s="26">
        <v>11481</v>
      </c>
      <c r="F100" s="14"/>
      <c r="G100" s="14"/>
      <c r="H100" s="17"/>
      <c r="I100" s="6"/>
      <c r="J100" s="6"/>
      <c r="K100" s="6"/>
      <c r="L100" s="6"/>
      <c r="M100" s="6"/>
      <c r="N100" s="6"/>
      <c r="O100" s="6"/>
      <c r="P100" s="6"/>
    </row>
    <row r="101" spans="1:16" ht="11.1" customHeight="1">
      <c r="A101" s="4" t="s">
        <v>184</v>
      </c>
      <c r="B101" s="5" t="s">
        <v>0</v>
      </c>
      <c r="C101" s="5" t="s">
        <v>24</v>
      </c>
      <c r="D101" s="26">
        <v>40522</v>
      </c>
      <c r="E101" s="26">
        <v>18587</v>
      </c>
      <c r="F101" s="14"/>
      <c r="G101" s="14"/>
      <c r="H101" s="17"/>
      <c r="I101" s="6"/>
      <c r="J101" s="6"/>
      <c r="K101" s="6"/>
      <c r="L101" s="6"/>
      <c r="M101" s="6"/>
      <c r="N101" s="6"/>
      <c r="O101" s="6"/>
      <c r="P101" s="6"/>
    </row>
    <row r="102" spans="1:16" ht="11.1" customHeight="1">
      <c r="A102" s="4" t="s">
        <v>185</v>
      </c>
      <c r="B102" s="5" t="s">
        <v>186</v>
      </c>
      <c r="C102" s="5" t="s">
        <v>187</v>
      </c>
      <c r="D102" s="26">
        <v>3957</v>
      </c>
      <c r="E102" s="26">
        <v>1760</v>
      </c>
      <c r="F102" s="7">
        <v>44378</v>
      </c>
      <c r="G102" s="15">
        <v>3637.06</v>
      </c>
      <c r="H102" s="18">
        <v>1360.7760000000001</v>
      </c>
      <c r="I102" s="6"/>
      <c r="J102" s="6"/>
      <c r="K102" s="6"/>
      <c r="L102" s="29">
        <f>SUM(G102-D102)</f>
        <v>-319.94000000000005</v>
      </c>
      <c r="M102" s="29">
        <f>SUM(H102-E102)</f>
        <v>-399.22399999999993</v>
      </c>
      <c r="N102" s="6">
        <f t="shared" ref="N102" si="86">SUM(L102*5)</f>
        <v>-1599.7000000000003</v>
      </c>
      <c r="O102" s="6">
        <f t="shared" ref="O102" si="87">SUM(M102*2.7)</f>
        <v>-1077.9047999999998</v>
      </c>
      <c r="P102" s="6">
        <f t="shared" ref="P102" si="88">SUM(N102:O102)</f>
        <v>-2677.6048000000001</v>
      </c>
    </row>
    <row r="103" spans="1:16" ht="11.1" customHeight="1">
      <c r="A103" s="4" t="s">
        <v>188</v>
      </c>
      <c r="B103" s="5" t="s">
        <v>0</v>
      </c>
      <c r="C103" s="5" t="s">
        <v>189</v>
      </c>
      <c r="D103" s="26">
        <v>48457</v>
      </c>
      <c r="E103" s="26">
        <v>20599</v>
      </c>
      <c r="F103" s="14"/>
      <c r="G103" s="14"/>
      <c r="H103" s="17"/>
      <c r="I103" s="6"/>
      <c r="J103" s="6"/>
      <c r="K103" s="6"/>
      <c r="L103" s="6"/>
      <c r="M103" s="6"/>
      <c r="N103" s="6"/>
      <c r="O103" s="6"/>
      <c r="P103" s="6"/>
    </row>
    <row r="104" spans="1:16" ht="11.1" customHeight="1">
      <c r="A104" s="4" t="s">
        <v>190</v>
      </c>
      <c r="B104" s="5" t="s">
        <v>0</v>
      </c>
      <c r="C104" s="5" t="s">
        <v>24</v>
      </c>
      <c r="D104" s="26">
        <v>40522</v>
      </c>
      <c r="E104" s="26">
        <v>18587</v>
      </c>
      <c r="F104" s="14"/>
      <c r="G104" s="14"/>
      <c r="H104" s="17"/>
      <c r="I104" s="6"/>
      <c r="J104" s="6"/>
      <c r="K104" s="6"/>
      <c r="L104" s="6"/>
      <c r="M104" s="6"/>
      <c r="N104" s="6"/>
      <c r="O104" s="6"/>
      <c r="P104" s="6"/>
    </row>
    <row r="105" spans="1:16" ht="11.1" customHeight="1">
      <c r="A105" s="4" t="s">
        <v>191</v>
      </c>
      <c r="B105" s="5" t="s">
        <v>0</v>
      </c>
      <c r="C105" s="5" t="s">
        <v>24</v>
      </c>
      <c r="D105" s="26">
        <v>3490</v>
      </c>
      <c r="E105" s="26">
        <v>1360</v>
      </c>
      <c r="F105" s="14"/>
      <c r="G105" s="14"/>
      <c r="H105" s="17"/>
      <c r="I105" s="6"/>
      <c r="J105" s="6"/>
      <c r="K105" s="6"/>
      <c r="L105" s="6"/>
      <c r="M105" s="6"/>
      <c r="N105" s="6"/>
      <c r="O105" s="6"/>
      <c r="P105" s="6"/>
    </row>
    <row r="106" spans="1:16" ht="11.1" customHeight="1">
      <c r="A106" s="4" t="s">
        <v>192</v>
      </c>
      <c r="B106" s="5" t="s">
        <v>0</v>
      </c>
      <c r="C106" s="5" t="s">
        <v>94</v>
      </c>
      <c r="D106" s="26">
        <v>20141</v>
      </c>
      <c r="E106" s="26">
        <v>5321</v>
      </c>
      <c r="F106" s="14"/>
      <c r="G106" s="14"/>
      <c r="H106" s="17"/>
      <c r="I106" s="6"/>
      <c r="J106" s="6"/>
      <c r="K106" s="6"/>
      <c r="L106" s="6"/>
      <c r="M106" s="6"/>
      <c r="N106" s="6"/>
      <c r="O106" s="6"/>
      <c r="P106" s="6"/>
    </row>
    <row r="107" spans="1:16" ht="11.1" customHeight="1">
      <c r="A107" s="4" t="s">
        <v>193</v>
      </c>
      <c r="B107" s="5" t="s">
        <v>0</v>
      </c>
      <c r="C107" s="5" t="s">
        <v>59</v>
      </c>
      <c r="D107" s="26">
        <v>63206</v>
      </c>
      <c r="E107" s="26">
        <v>36690</v>
      </c>
      <c r="F107" s="14"/>
      <c r="G107" s="14"/>
      <c r="H107" s="17"/>
      <c r="I107" s="6"/>
      <c r="J107" s="6"/>
      <c r="K107" s="6"/>
      <c r="L107" s="6"/>
      <c r="M107" s="6"/>
      <c r="N107" s="6"/>
      <c r="O107" s="6"/>
      <c r="P107" s="6"/>
    </row>
    <row r="108" spans="1:16" ht="11.1" customHeight="1">
      <c r="A108" s="4" t="s">
        <v>194</v>
      </c>
      <c r="B108" s="5" t="s">
        <v>195</v>
      </c>
      <c r="C108" s="5" t="s">
        <v>196</v>
      </c>
      <c r="D108" s="26">
        <v>12130</v>
      </c>
      <c r="E108" s="26">
        <v>5545</v>
      </c>
      <c r="F108" s="7">
        <v>44378</v>
      </c>
      <c r="G108" s="15">
        <v>12239</v>
      </c>
      <c r="H108" s="18">
        <v>5607.48</v>
      </c>
      <c r="I108" s="6"/>
      <c r="J108" s="6"/>
      <c r="K108" s="6"/>
      <c r="L108" s="29">
        <f>SUM(G108-D108)</f>
        <v>109</v>
      </c>
      <c r="M108" s="29">
        <f>SUM(H108-E108)</f>
        <v>62.479999999999563</v>
      </c>
      <c r="N108" s="6">
        <f t="shared" ref="N108" si="89">SUM(L108*5)</f>
        <v>545</v>
      </c>
      <c r="O108" s="6">
        <f t="shared" ref="O108" si="90">SUM(M108*2.7)</f>
        <v>168.69599999999883</v>
      </c>
      <c r="P108" s="6">
        <f t="shared" ref="P108" si="91">SUM(N108:O108)</f>
        <v>713.69599999999878</v>
      </c>
    </row>
    <row r="109" spans="1:16" ht="11.1" customHeight="1">
      <c r="A109" s="4" t="s">
        <v>197</v>
      </c>
      <c r="B109" s="5" t="s">
        <v>0</v>
      </c>
      <c r="C109" s="5" t="s">
        <v>198</v>
      </c>
      <c r="D109" s="26">
        <v>12762</v>
      </c>
      <c r="E109" s="26">
        <v>3146</v>
      </c>
      <c r="F109" s="14"/>
      <c r="G109" s="14"/>
      <c r="H109" s="17"/>
      <c r="I109" s="6"/>
      <c r="J109" s="6"/>
      <c r="K109" s="6"/>
      <c r="L109" s="6"/>
      <c r="M109" s="6"/>
      <c r="N109" s="6"/>
      <c r="O109" s="6"/>
      <c r="P109" s="6"/>
    </row>
    <row r="110" spans="1:16" ht="11.1" customHeight="1">
      <c r="A110" s="4" t="s">
        <v>199</v>
      </c>
      <c r="B110" s="5" t="s">
        <v>200</v>
      </c>
      <c r="C110" s="5" t="s">
        <v>86</v>
      </c>
      <c r="D110" s="26">
        <v>3373</v>
      </c>
      <c r="E110" s="26">
        <v>1452</v>
      </c>
      <c r="F110" s="7">
        <v>44378</v>
      </c>
      <c r="G110" s="15">
        <v>3574.7289999999998</v>
      </c>
      <c r="H110" s="18">
        <v>1534.211</v>
      </c>
      <c r="I110" s="6"/>
      <c r="J110" s="6"/>
      <c r="K110" s="6"/>
      <c r="L110" s="29">
        <f>SUM(G110-D110)</f>
        <v>201.72899999999981</v>
      </c>
      <c r="M110" s="29">
        <f>SUM(H110-E110)</f>
        <v>82.211000000000013</v>
      </c>
      <c r="N110" s="6">
        <f t="shared" ref="N110" si="92">SUM(L110*5)</f>
        <v>1008.6449999999991</v>
      </c>
      <c r="O110" s="6">
        <f t="shared" ref="O110" si="93">SUM(M110*2.7)</f>
        <v>221.96970000000005</v>
      </c>
      <c r="P110" s="6">
        <f t="shared" ref="P110" si="94">SUM(N110:O110)</f>
        <v>1230.6146999999992</v>
      </c>
    </row>
    <row r="111" spans="1:16" ht="11.1" customHeight="1">
      <c r="A111" s="4" t="s">
        <v>201</v>
      </c>
      <c r="B111" s="5" t="s">
        <v>0</v>
      </c>
      <c r="C111" s="5" t="s">
        <v>9</v>
      </c>
      <c r="D111" s="26">
        <v>15009</v>
      </c>
      <c r="E111" s="26">
        <v>6786</v>
      </c>
      <c r="F111" s="14"/>
      <c r="G111" s="14"/>
      <c r="H111" s="17"/>
      <c r="I111" s="6"/>
      <c r="J111" s="6"/>
      <c r="K111" s="6"/>
      <c r="L111" s="6"/>
      <c r="M111" s="6"/>
      <c r="N111" s="6"/>
      <c r="O111" s="6"/>
      <c r="P111" s="6"/>
    </row>
    <row r="112" spans="1:16" ht="11.1" customHeight="1">
      <c r="A112" s="4" t="s">
        <v>202</v>
      </c>
      <c r="B112" s="5" t="s">
        <v>0</v>
      </c>
      <c r="C112" s="5" t="s">
        <v>9</v>
      </c>
      <c r="D112" s="26">
        <v>20620</v>
      </c>
      <c r="E112" s="26">
        <v>7751</v>
      </c>
      <c r="F112" s="14"/>
      <c r="G112" s="14"/>
      <c r="H112" s="17"/>
      <c r="I112" s="6"/>
      <c r="J112" s="6"/>
      <c r="K112" s="6"/>
      <c r="L112" s="6"/>
      <c r="M112" s="6"/>
      <c r="N112" s="6"/>
      <c r="O112" s="6"/>
      <c r="P112" s="6"/>
    </row>
    <row r="113" spans="1:16" ht="11.1" customHeight="1">
      <c r="A113" s="49" t="s">
        <v>203</v>
      </c>
      <c r="B113" s="50" t="s">
        <v>204</v>
      </c>
      <c r="C113" s="50" t="s">
        <v>205</v>
      </c>
      <c r="D113" s="51">
        <v>16425</v>
      </c>
      <c r="E113" s="51">
        <v>6439</v>
      </c>
      <c r="F113" s="53"/>
      <c r="G113" s="53"/>
      <c r="H113" s="54"/>
      <c r="I113" s="60" t="s">
        <v>256</v>
      </c>
      <c r="J113" s="55"/>
      <c r="K113" s="55"/>
      <c r="L113" s="55"/>
      <c r="M113" s="55"/>
      <c r="N113" s="55"/>
      <c r="O113" s="55"/>
      <c r="P113" s="55"/>
    </row>
    <row r="114" spans="1:16" ht="11.1" customHeight="1">
      <c r="A114" s="49" t="s">
        <v>203</v>
      </c>
      <c r="B114" s="50" t="s">
        <v>206</v>
      </c>
      <c r="C114" s="50" t="s">
        <v>24</v>
      </c>
      <c r="D114" s="51"/>
      <c r="E114" s="51"/>
      <c r="F114" s="52">
        <v>44378</v>
      </c>
      <c r="G114" s="61">
        <v>2235.3719999999998</v>
      </c>
      <c r="H114" s="62">
        <v>1018.318</v>
      </c>
      <c r="I114" s="60" t="s">
        <v>265</v>
      </c>
      <c r="J114" s="55"/>
      <c r="K114" s="55"/>
      <c r="L114" s="57"/>
      <c r="M114" s="57"/>
      <c r="N114" s="55"/>
      <c r="O114" s="55">
        <f t="shared" ref="O114" si="95">SUM(M114*2.7)</f>
        <v>0</v>
      </c>
      <c r="P114" s="55">
        <f t="shared" ref="P114" si="96">SUM(N114:O114)</f>
        <v>0</v>
      </c>
    </row>
    <row r="115" spans="1:16" ht="11.1" customHeight="1">
      <c r="A115" s="4" t="s">
        <v>207</v>
      </c>
      <c r="B115" s="5" t="s">
        <v>0</v>
      </c>
      <c r="C115" s="5" t="s">
        <v>86</v>
      </c>
      <c r="D115" s="26">
        <v>33821</v>
      </c>
      <c r="E115" s="26">
        <v>14705</v>
      </c>
      <c r="F115" s="14"/>
      <c r="G115" s="14"/>
      <c r="H115" s="17"/>
      <c r="I115" s="6"/>
      <c r="J115" s="6"/>
      <c r="K115" s="6"/>
      <c r="L115" s="6"/>
      <c r="M115" s="6"/>
      <c r="N115" s="6"/>
      <c r="O115" s="6"/>
      <c r="P115" s="6"/>
    </row>
    <row r="116" spans="1:16" ht="11.1" customHeight="1">
      <c r="A116" s="4" t="s">
        <v>208</v>
      </c>
      <c r="B116" s="5" t="s">
        <v>0</v>
      </c>
      <c r="C116" s="5" t="s">
        <v>15</v>
      </c>
      <c r="D116" s="26">
        <v>2813</v>
      </c>
      <c r="E116" s="26">
        <v>555</v>
      </c>
      <c r="F116" s="14"/>
      <c r="G116" s="14"/>
      <c r="H116" s="17"/>
      <c r="I116" s="6"/>
      <c r="J116" s="6"/>
      <c r="K116" s="6"/>
      <c r="L116" s="6"/>
      <c r="M116" s="6"/>
      <c r="N116" s="6"/>
      <c r="O116" s="6"/>
      <c r="P116" s="6"/>
    </row>
    <row r="117" spans="1:16" ht="11.1" customHeight="1">
      <c r="A117" s="4" t="s">
        <v>209</v>
      </c>
      <c r="B117" s="5" t="s">
        <v>210</v>
      </c>
      <c r="C117" s="5" t="s">
        <v>59</v>
      </c>
      <c r="D117" s="26">
        <v>2054</v>
      </c>
      <c r="E117" s="26">
        <v>488</v>
      </c>
      <c r="F117" s="7">
        <v>44378</v>
      </c>
      <c r="G117" s="15">
        <v>7068.9830000000002</v>
      </c>
      <c r="H117" s="18">
        <v>4169.8530000000001</v>
      </c>
      <c r="I117" s="6"/>
      <c r="J117" s="6"/>
      <c r="K117" s="6"/>
      <c r="L117" s="29">
        <f>SUM(G117-D117)</f>
        <v>5014.9830000000002</v>
      </c>
      <c r="M117" s="29">
        <f>SUM(H117-E117)</f>
        <v>3681.8530000000001</v>
      </c>
      <c r="N117" s="6">
        <f t="shared" ref="N117" si="97">SUM(L117*5)</f>
        <v>25074.915000000001</v>
      </c>
      <c r="O117" s="6">
        <f t="shared" ref="O117" si="98">SUM(M117*2.7)</f>
        <v>9941.0031000000017</v>
      </c>
      <c r="P117" s="6">
        <f t="shared" ref="P117" si="99">SUM(N117:O117)</f>
        <v>35015.918100000003</v>
      </c>
    </row>
    <row r="118" spans="1:16" ht="11.1" customHeight="1">
      <c r="A118" s="4" t="s">
        <v>211</v>
      </c>
      <c r="B118" s="5" t="s">
        <v>0</v>
      </c>
      <c r="C118" s="5" t="s">
        <v>212</v>
      </c>
      <c r="D118" s="26">
        <v>33294</v>
      </c>
      <c r="E118" s="26">
        <v>10116</v>
      </c>
      <c r="F118" s="14"/>
      <c r="G118" s="14"/>
      <c r="H118" s="17"/>
      <c r="I118" s="6"/>
      <c r="J118" s="6"/>
      <c r="K118" s="6"/>
      <c r="L118" s="6"/>
      <c r="M118" s="6"/>
      <c r="N118" s="6"/>
      <c r="O118" s="6"/>
      <c r="P118" s="6"/>
    </row>
    <row r="119" spans="1:16" ht="11.1" customHeight="1">
      <c r="A119" s="4" t="s">
        <v>213</v>
      </c>
      <c r="B119" s="5" t="s">
        <v>5</v>
      </c>
      <c r="C119" s="5" t="s">
        <v>94</v>
      </c>
      <c r="D119" s="26">
        <v>87</v>
      </c>
      <c r="E119" s="26">
        <v>2</v>
      </c>
      <c r="F119" s="14"/>
      <c r="G119" s="14"/>
      <c r="H119" s="17"/>
      <c r="I119" s="6"/>
      <c r="J119" s="6"/>
      <c r="K119" s="6"/>
      <c r="L119" s="6"/>
      <c r="M119" s="6"/>
      <c r="N119" s="6"/>
      <c r="O119" s="6"/>
      <c r="P119" s="6"/>
    </row>
    <row r="120" spans="1:16" ht="11.1" customHeight="1">
      <c r="A120" s="4" t="s">
        <v>214</v>
      </c>
      <c r="B120" s="5" t="s">
        <v>215</v>
      </c>
      <c r="C120" s="5" t="s">
        <v>11</v>
      </c>
      <c r="D120" s="26">
        <v>17300</v>
      </c>
      <c r="E120" s="26">
        <v>8400</v>
      </c>
      <c r="F120" s="7">
        <v>44378</v>
      </c>
      <c r="G120" s="15">
        <v>17211.240000000002</v>
      </c>
      <c r="H120" s="18">
        <v>8350.84</v>
      </c>
      <c r="I120" s="6"/>
      <c r="J120" s="6"/>
      <c r="K120" s="6"/>
      <c r="L120" s="29">
        <f t="shared" ref="L120:L121" si="100">SUM(G120-D120)</f>
        <v>-88.759999999998399</v>
      </c>
      <c r="M120" s="29">
        <f t="shared" ref="M120:M121" si="101">SUM(H120-E120)</f>
        <v>-49.159999999999854</v>
      </c>
      <c r="N120" s="6">
        <f t="shared" ref="N120:N121" si="102">SUM(L120*5)</f>
        <v>-443.799999999992</v>
      </c>
      <c r="O120" s="6">
        <f t="shared" ref="O120:O121" si="103">SUM(M120*2.7)</f>
        <v>-132.73199999999963</v>
      </c>
      <c r="P120" s="6">
        <f t="shared" ref="P120:P121" si="104">SUM(N120:O120)</f>
        <v>-576.53199999999163</v>
      </c>
    </row>
    <row r="121" spans="1:16" ht="11.1" customHeight="1">
      <c r="A121" s="4" t="s">
        <v>216</v>
      </c>
      <c r="B121" s="5" t="s">
        <v>217</v>
      </c>
      <c r="C121" s="5" t="s">
        <v>18</v>
      </c>
      <c r="D121" s="26">
        <v>5052</v>
      </c>
      <c r="E121" s="26">
        <v>2095</v>
      </c>
      <c r="F121" s="7">
        <v>44378</v>
      </c>
      <c r="G121" s="15">
        <v>4595.8180000000002</v>
      </c>
      <c r="H121" s="18">
        <v>2106.915</v>
      </c>
      <c r="I121" s="6"/>
      <c r="J121" s="6"/>
      <c r="K121" s="6"/>
      <c r="L121" s="29">
        <f t="shared" si="100"/>
        <v>-456.18199999999979</v>
      </c>
      <c r="M121" s="29">
        <f t="shared" si="101"/>
        <v>11.914999999999964</v>
      </c>
      <c r="N121" s="6">
        <f t="shared" si="102"/>
        <v>-2280.9099999999989</v>
      </c>
      <c r="O121" s="6">
        <f t="shared" si="103"/>
        <v>32.170499999999905</v>
      </c>
      <c r="P121" s="6">
        <f t="shared" si="104"/>
        <v>-2248.7394999999992</v>
      </c>
    </row>
    <row r="122" spans="1:16" ht="11.1" customHeight="1">
      <c r="A122" s="4" t="s">
        <v>218</v>
      </c>
      <c r="B122" s="5" t="s">
        <v>0</v>
      </c>
      <c r="C122" s="5" t="s">
        <v>86</v>
      </c>
      <c r="D122" s="26">
        <v>13765</v>
      </c>
      <c r="E122" s="26">
        <v>6495</v>
      </c>
      <c r="F122" s="7"/>
      <c r="G122" s="15"/>
      <c r="H122" s="17"/>
      <c r="I122" s="6"/>
      <c r="J122" s="6"/>
      <c r="K122" s="6"/>
      <c r="L122" s="6"/>
      <c r="M122" s="6"/>
      <c r="N122" s="6"/>
      <c r="O122" s="6"/>
      <c r="P122" s="6"/>
    </row>
    <row r="123" spans="1:16" ht="11.1" customHeight="1">
      <c r="A123" s="4" t="s">
        <v>219</v>
      </c>
      <c r="B123" s="5" t="s">
        <v>220</v>
      </c>
      <c r="C123" s="5" t="s">
        <v>76</v>
      </c>
      <c r="D123" s="26">
        <v>10339</v>
      </c>
      <c r="E123" s="26">
        <v>4836</v>
      </c>
      <c r="F123" s="7">
        <v>44378</v>
      </c>
      <c r="G123" s="15">
        <v>10506.55</v>
      </c>
      <c r="H123" s="18">
        <v>4904.9799999999996</v>
      </c>
      <c r="I123" s="6"/>
      <c r="J123" s="6"/>
      <c r="K123" s="6"/>
      <c r="L123" s="29">
        <f>SUM(G123-D123)</f>
        <v>167.54999999999927</v>
      </c>
      <c r="M123" s="29">
        <f>SUM(H123-E123)</f>
        <v>68.979999999999563</v>
      </c>
      <c r="N123" s="6">
        <f t="shared" ref="N123" si="105">SUM(L123*5)</f>
        <v>837.74999999999636</v>
      </c>
      <c r="O123" s="6">
        <f t="shared" ref="O123" si="106">SUM(M123*2.7)</f>
        <v>186.24599999999884</v>
      </c>
      <c r="P123" s="6">
        <f t="shared" ref="P123" si="107">SUM(N123:O123)</f>
        <v>1023.9959999999952</v>
      </c>
    </row>
    <row r="124" spans="1:16" ht="11.1" customHeight="1">
      <c r="A124" s="4" t="s">
        <v>221</v>
      </c>
      <c r="B124" s="5" t="s">
        <v>0</v>
      </c>
      <c r="C124" s="5" t="s">
        <v>86</v>
      </c>
      <c r="D124" s="26">
        <v>11812</v>
      </c>
      <c r="E124" s="26">
        <v>4062</v>
      </c>
      <c r="F124" s="14"/>
      <c r="G124" s="14"/>
      <c r="H124" s="17"/>
      <c r="I124" s="6"/>
      <c r="J124" s="6"/>
      <c r="K124" s="6"/>
      <c r="L124" s="6"/>
      <c r="M124" s="6"/>
      <c r="N124" s="6"/>
      <c r="O124" s="6"/>
      <c r="P124" s="6"/>
    </row>
    <row r="125" spans="1:16" ht="11.1" customHeight="1">
      <c r="A125" s="4" t="s">
        <v>222</v>
      </c>
      <c r="B125" s="5" t="s">
        <v>0</v>
      </c>
      <c r="C125" s="5" t="s">
        <v>176</v>
      </c>
      <c r="D125" s="26">
        <v>13834</v>
      </c>
      <c r="E125" s="26">
        <v>6740</v>
      </c>
      <c r="F125" s="14"/>
      <c r="G125" s="14"/>
      <c r="H125" s="17"/>
      <c r="I125" s="6"/>
      <c r="J125" s="6"/>
      <c r="K125" s="6"/>
      <c r="L125" s="6"/>
      <c r="M125" s="6"/>
      <c r="N125" s="6"/>
      <c r="O125" s="6"/>
      <c r="P125" s="6"/>
    </row>
    <row r="126" spans="1:16" ht="11.1" customHeight="1">
      <c r="A126" s="4" t="s">
        <v>223</v>
      </c>
      <c r="B126" s="5" t="s">
        <v>224</v>
      </c>
      <c r="C126" s="5" t="s">
        <v>225</v>
      </c>
      <c r="D126" s="26">
        <v>10496</v>
      </c>
      <c r="E126" s="26">
        <v>5112</v>
      </c>
      <c r="F126" s="7">
        <v>44378</v>
      </c>
      <c r="G126" s="15">
        <v>10669.448</v>
      </c>
      <c r="H126" s="18">
        <v>5183.0959999999995</v>
      </c>
      <c r="I126" s="6"/>
      <c r="J126" s="6"/>
      <c r="K126" s="6"/>
      <c r="L126" s="29">
        <f>SUM(G126-D126)</f>
        <v>173.44800000000032</v>
      </c>
      <c r="M126" s="29">
        <f>SUM(H126-E126)</f>
        <v>71.095999999999549</v>
      </c>
      <c r="N126" s="6">
        <f t="shared" ref="N126" si="108">SUM(L126*5)</f>
        <v>867.2400000000016</v>
      </c>
      <c r="O126" s="6">
        <f t="shared" ref="O126" si="109">SUM(M126*2.7)</f>
        <v>191.95919999999879</v>
      </c>
      <c r="P126" s="6">
        <f t="shared" ref="P126" si="110">SUM(N126:O126)</f>
        <v>1059.1992000000005</v>
      </c>
    </row>
    <row r="127" spans="1:16" ht="11.1" customHeight="1">
      <c r="A127" s="4" t="s">
        <v>226</v>
      </c>
      <c r="B127" s="5" t="s">
        <v>0</v>
      </c>
      <c r="C127" s="5" t="s">
        <v>24</v>
      </c>
      <c r="D127" s="26">
        <v>7344</v>
      </c>
      <c r="E127" s="26">
        <v>4817</v>
      </c>
      <c r="F127" s="14"/>
      <c r="G127" s="14"/>
      <c r="H127" s="17"/>
      <c r="I127" s="6"/>
      <c r="J127" s="6"/>
      <c r="K127" s="6"/>
      <c r="L127" s="6"/>
      <c r="M127" s="6"/>
      <c r="N127" s="6"/>
      <c r="O127" s="6"/>
      <c r="P127" s="6"/>
    </row>
    <row r="128" spans="1:16" ht="11.1" customHeight="1">
      <c r="A128" s="4" t="s">
        <v>227</v>
      </c>
      <c r="B128" s="5" t="s">
        <v>0</v>
      </c>
      <c r="C128" s="5" t="s">
        <v>225</v>
      </c>
      <c r="D128" s="26">
        <v>52103</v>
      </c>
      <c r="E128" s="26">
        <v>24744</v>
      </c>
      <c r="F128" s="14"/>
      <c r="G128" s="14"/>
      <c r="H128" s="17"/>
      <c r="I128" s="6"/>
      <c r="J128" s="6"/>
      <c r="K128" s="6"/>
      <c r="L128" s="6"/>
      <c r="M128" s="6"/>
      <c r="N128" s="6"/>
      <c r="O128" s="6"/>
      <c r="P128" s="6"/>
    </row>
    <row r="129" spans="1:16" ht="11.1" customHeight="1">
      <c r="A129" s="4" t="s">
        <v>228</v>
      </c>
      <c r="B129" s="5" t="s">
        <v>0</v>
      </c>
      <c r="C129" s="5" t="s">
        <v>86</v>
      </c>
      <c r="D129" s="26">
        <v>8869</v>
      </c>
      <c r="E129" s="26">
        <v>4150</v>
      </c>
      <c r="F129" s="14"/>
      <c r="G129" s="14"/>
      <c r="H129" s="17"/>
      <c r="I129" s="6"/>
      <c r="J129" s="6"/>
      <c r="K129" s="6"/>
      <c r="L129" s="6"/>
      <c r="M129" s="6"/>
      <c r="N129" s="6"/>
      <c r="O129" s="6"/>
      <c r="P129" s="6"/>
    </row>
    <row r="130" spans="1:16" ht="11.1" customHeight="1">
      <c r="A130" s="4" t="s">
        <v>229</v>
      </c>
      <c r="B130" s="5" t="s">
        <v>0</v>
      </c>
      <c r="C130" s="5" t="s">
        <v>24</v>
      </c>
      <c r="D130" s="26">
        <v>955</v>
      </c>
      <c r="E130" s="26">
        <v>318</v>
      </c>
      <c r="F130" s="14"/>
      <c r="G130" s="14"/>
      <c r="H130" s="17"/>
      <c r="I130" s="6"/>
      <c r="J130" s="6"/>
      <c r="K130" s="6"/>
      <c r="L130" s="6"/>
      <c r="M130" s="6"/>
      <c r="N130" s="6"/>
      <c r="O130" s="6"/>
      <c r="P130" s="6"/>
    </row>
    <row r="131" spans="1:16" ht="11.1" customHeight="1">
      <c r="A131" s="4" t="s">
        <v>230</v>
      </c>
      <c r="B131" s="5" t="s">
        <v>0</v>
      </c>
      <c r="C131" s="5" t="s">
        <v>31</v>
      </c>
      <c r="D131" s="26">
        <v>4000</v>
      </c>
      <c r="E131" s="26">
        <v>2000</v>
      </c>
      <c r="F131" s="14"/>
      <c r="G131" s="14"/>
      <c r="H131" s="17"/>
      <c r="I131" s="6"/>
      <c r="J131" s="6"/>
      <c r="K131" s="6"/>
      <c r="L131" s="6"/>
      <c r="M131" s="6"/>
      <c r="N131" s="6"/>
      <c r="O131" s="6"/>
      <c r="P131" s="6"/>
    </row>
    <row r="132" spans="1:16" ht="11.1" customHeight="1">
      <c r="A132" s="4" t="s">
        <v>231</v>
      </c>
      <c r="B132" s="5" t="s">
        <v>232</v>
      </c>
      <c r="C132" s="7">
        <v>44378</v>
      </c>
      <c r="D132" s="26">
        <v>196</v>
      </c>
      <c r="E132" s="26">
        <v>69</v>
      </c>
      <c r="F132" s="7">
        <v>44378</v>
      </c>
      <c r="G132" s="15">
        <v>199.67500000000001</v>
      </c>
      <c r="H132" s="18">
        <v>69.903999999999996</v>
      </c>
      <c r="I132" s="6"/>
      <c r="J132" s="6"/>
      <c r="K132" s="6"/>
      <c r="L132" s="29">
        <f t="shared" ref="L132:L135" si="111">SUM(G132-D132)</f>
        <v>3.6750000000000114</v>
      </c>
      <c r="M132" s="29">
        <f t="shared" ref="M132:M135" si="112">SUM(H132-E132)</f>
        <v>0.90399999999999636</v>
      </c>
      <c r="N132" s="6">
        <f t="shared" ref="N132:N135" si="113">SUM(L132*5)</f>
        <v>18.375000000000057</v>
      </c>
      <c r="O132" s="6">
        <f t="shared" ref="O132:O135" si="114">SUM(M132*2.7)</f>
        <v>2.4407999999999905</v>
      </c>
      <c r="P132" s="6">
        <f t="shared" ref="P132:P135" si="115">SUM(N132:O132)</f>
        <v>20.815800000000046</v>
      </c>
    </row>
    <row r="133" spans="1:16" ht="11.1" customHeight="1">
      <c r="A133" s="4" t="s">
        <v>233</v>
      </c>
      <c r="B133" s="5" t="s">
        <v>234</v>
      </c>
      <c r="C133" s="5" t="s">
        <v>31</v>
      </c>
      <c r="D133" s="26">
        <v>54</v>
      </c>
      <c r="E133" s="26">
        <v>14</v>
      </c>
      <c r="F133" s="7">
        <v>44378</v>
      </c>
      <c r="G133" s="15">
        <v>88.92</v>
      </c>
      <c r="H133" s="18">
        <v>17.829999999999998</v>
      </c>
      <c r="I133" s="6"/>
      <c r="J133" s="6"/>
      <c r="K133" s="6"/>
      <c r="L133" s="29">
        <f t="shared" si="111"/>
        <v>34.92</v>
      </c>
      <c r="M133" s="29">
        <f t="shared" si="112"/>
        <v>3.8299999999999983</v>
      </c>
      <c r="N133" s="6">
        <f t="shared" si="113"/>
        <v>174.60000000000002</v>
      </c>
      <c r="O133" s="6">
        <f t="shared" si="114"/>
        <v>10.340999999999996</v>
      </c>
      <c r="P133" s="6">
        <f t="shared" si="115"/>
        <v>184.94100000000003</v>
      </c>
    </row>
    <row r="134" spans="1:16" ht="11.1" customHeight="1">
      <c r="A134" s="4" t="s">
        <v>235</v>
      </c>
      <c r="B134" s="5" t="s">
        <v>236</v>
      </c>
      <c r="C134" s="5" t="s">
        <v>21</v>
      </c>
      <c r="D134" s="26">
        <v>23750</v>
      </c>
      <c r="E134" s="26">
        <v>12860</v>
      </c>
      <c r="F134" s="7">
        <v>44378</v>
      </c>
      <c r="G134" s="15">
        <v>23954.99</v>
      </c>
      <c r="H134" s="18">
        <v>12931.1</v>
      </c>
      <c r="I134" s="6"/>
      <c r="J134" s="6"/>
      <c r="K134" s="6"/>
      <c r="L134" s="29">
        <f t="shared" si="111"/>
        <v>204.9900000000016</v>
      </c>
      <c r="M134" s="29">
        <f t="shared" si="112"/>
        <v>71.100000000000364</v>
      </c>
      <c r="N134" s="6">
        <f t="shared" si="113"/>
        <v>1024.950000000008</v>
      </c>
      <c r="O134" s="6">
        <f t="shared" si="114"/>
        <v>191.97000000000099</v>
      </c>
      <c r="P134" s="6">
        <f t="shared" si="115"/>
        <v>1216.9200000000089</v>
      </c>
    </row>
    <row r="135" spans="1:16" ht="11.1" customHeight="1">
      <c r="A135" s="4" t="s">
        <v>237</v>
      </c>
      <c r="B135" s="5" t="s">
        <v>238</v>
      </c>
      <c r="C135" s="5" t="s">
        <v>131</v>
      </c>
      <c r="D135" s="26">
        <v>543</v>
      </c>
      <c r="E135" s="26">
        <v>206</v>
      </c>
      <c r="F135" s="7">
        <v>44378</v>
      </c>
      <c r="G135" s="15">
        <v>682.07899999999995</v>
      </c>
      <c r="H135" s="18">
        <v>224.34700000000001</v>
      </c>
      <c r="I135" s="6"/>
      <c r="J135" s="6"/>
      <c r="K135" s="6"/>
      <c r="L135" s="29">
        <f t="shared" si="111"/>
        <v>139.07899999999995</v>
      </c>
      <c r="M135" s="29">
        <f t="shared" si="112"/>
        <v>18.347000000000008</v>
      </c>
      <c r="N135" s="6">
        <f t="shared" si="113"/>
        <v>695.39499999999975</v>
      </c>
      <c r="O135" s="6">
        <f t="shared" si="114"/>
        <v>49.536900000000024</v>
      </c>
      <c r="P135" s="6">
        <f t="shared" si="115"/>
        <v>744.93189999999981</v>
      </c>
    </row>
    <row r="136" spans="1:16" ht="11.1" customHeight="1">
      <c r="A136" s="4" t="s">
        <v>239</v>
      </c>
      <c r="B136" s="5" t="s">
        <v>0</v>
      </c>
      <c r="C136" s="5" t="s">
        <v>24</v>
      </c>
      <c r="D136" s="26"/>
      <c r="E136" s="26"/>
      <c r="F136" s="14"/>
      <c r="G136" s="14"/>
      <c r="H136" s="17"/>
      <c r="I136" s="6"/>
      <c r="J136" s="6"/>
      <c r="K136" s="6"/>
      <c r="L136" s="6"/>
      <c r="M136" s="6"/>
      <c r="N136" s="6"/>
      <c r="O136" s="6"/>
      <c r="P136" s="6"/>
    </row>
    <row r="137" spans="1:16" ht="11.1" customHeight="1">
      <c r="A137" s="4">
        <v>148</v>
      </c>
      <c r="B137" s="5" t="s">
        <v>257</v>
      </c>
      <c r="C137" s="7">
        <v>44366</v>
      </c>
      <c r="D137" s="26"/>
      <c r="E137" s="26"/>
      <c r="F137" s="7">
        <v>44378</v>
      </c>
      <c r="G137" s="16">
        <v>0.20599999999999999</v>
      </c>
      <c r="H137" s="17"/>
      <c r="I137" s="6"/>
      <c r="J137" s="6"/>
      <c r="K137" s="6"/>
      <c r="L137" s="29">
        <f>SUM(G137-D137)</f>
        <v>0.20599999999999999</v>
      </c>
      <c r="M137" s="29">
        <f>SUM(H137-E137)</f>
        <v>0</v>
      </c>
      <c r="N137" s="6">
        <f t="shared" ref="N137" si="116">SUM(L137*5)</f>
        <v>1.03</v>
      </c>
      <c r="O137" s="6">
        <f t="shared" ref="O137" si="117">SUM(M137*2.7)</f>
        <v>0</v>
      </c>
      <c r="P137" s="6">
        <f t="shared" ref="P137" si="118">SUM(N137:O137)</f>
        <v>1.03</v>
      </c>
    </row>
    <row r="138" spans="1:16" ht="11.1" customHeight="1">
      <c r="A138" s="4" t="s">
        <v>240</v>
      </c>
      <c r="B138" s="5" t="s">
        <v>0</v>
      </c>
      <c r="C138" s="5" t="s">
        <v>131</v>
      </c>
      <c r="D138" s="26">
        <v>36644</v>
      </c>
      <c r="E138" s="26">
        <v>15725</v>
      </c>
      <c r="F138" s="14"/>
      <c r="G138" s="14"/>
      <c r="H138" s="17"/>
      <c r="I138" s="6"/>
      <c r="J138" s="6"/>
      <c r="K138" s="6"/>
      <c r="L138" s="6"/>
      <c r="M138" s="6"/>
      <c r="N138" s="6"/>
      <c r="O138" s="6"/>
      <c r="P138" s="6"/>
    </row>
    <row r="139" spans="1:16" ht="11.1" customHeight="1">
      <c r="A139" s="4" t="s">
        <v>241</v>
      </c>
      <c r="B139" s="5" t="s">
        <v>0</v>
      </c>
      <c r="C139" s="5" t="s">
        <v>18</v>
      </c>
      <c r="D139" s="26">
        <v>20485</v>
      </c>
      <c r="E139" s="26">
        <v>7589</v>
      </c>
      <c r="F139" s="14"/>
      <c r="G139" s="14"/>
      <c r="H139" s="17"/>
      <c r="I139" s="6"/>
      <c r="J139" s="6"/>
      <c r="K139" s="6"/>
      <c r="L139" s="6"/>
      <c r="M139" s="6"/>
      <c r="N139" s="6"/>
      <c r="O139" s="6"/>
      <c r="P139" s="6"/>
    </row>
    <row r="140" spans="1:16" ht="11.1" customHeight="1">
      <c r="A140" s="4" t="s">
        <v>242</v>
      </c>
      <c r="B140" s="5" t="s">
        <v>0</v>
      </c>
      <c r="C140" s="5" t="s">
        <v>9</v>
      </c>
      <c r="D140" s="26">
        <v>24950</v>
      </c>
      <c r="E140" s="26">
        <v>8395</v>
      </c>
      <c r="F140" s="14"/>
      <c r="G140" s="14"/>
      <c r="H140" s="17"/>
      <c r="I140" s="6"/>
      <c r="J140" s="6"/>
      <c r="K140" s="6"/>
      <c r="L140" s="6"/>
      <c r="M140" s="6"/>
      <c r="N140" s="6"/>
      <c r="O140" s="6"/>
      <c r="P140" s="6"/>
    </row>
    <row r="141" spans="1:16" ht="11.1" customHeight="1">
      <c r="A141" s="4" t="s">
        <v>243</v>
      </c>
      <c r="B141" s="5" t="s">
        <v>0</v>
      </c>
      <c r="C141" s="5" t="s">
        <v>9</v>
      </c>
      <c r="D141" s="26">
        <v>22254</v>
      </c>
      <c r="E141" s="26">
        <v>7020</v>
      </c>
      <c r="F141" s="14"/>
      <c r="G141" s="14"/>
      <c r="H141" s="17"/>
      <c r="I141" s="6"/>
      <c r="J141" s="6"/>
      <c r="K141" s="6"/>
      <c r="L141" s="6"/>
      <c r="M141" s="6"/>
      <c r="N141" s="6"/>
      <c r="O141" s="6"/>
      <c r="P141" s="6"/>
    </row>
    <row r="142" spans="1:16" ht="11.1" customHeight="1">
      <c r="A142" s="4" t="s">
        <v>244</v>
      </c>
      <c r="B142" s="5" t="s">
        <v>0</v>
      </c>
      <c r="C142" s="5" t="s">
        <v>198</v>
      </c>
      <c r="D142" s="26">
        <v>18584</v>
      </c>
      <c r="E142" s="26">
        <v>7216</v>
      </c>
      <c r="F142" s="14"/>
      <c r="G142" s="14"/>
      <c r="H142" s="17"/>
      <c r="I142" s="6"/>
      <c r="J142" s="6"/>
      <c r="K142" s="6"/>
      <c r="L142" s="6"/>
      <c r="M142" s="6"/>
      <c r="N142" s="6"/>
      <c r="O142" s="6"/>
      <c r="P142" s="6"/>
    </row>
    <row r="143" spans="1:16" ht="11.1" customHeight="1">
      <c r="A143" s="4" t="s">
        <v>245</v>
      </c>
      <c r="B143" s="5" t="s">
        <v>0</v>
      </c>
      <c r="C143" s="5" t="s">
        <v>179</v>
      </c>
      <c r="D143" s="26">
        <v>23347</v>
      </c>
      <c r="E143" s="26">
        <v>12007</v>
      </c>
      <c r="F143" s="14"/>
      <c r="G143" s="14"/>
      <c r="H143" s="17"/>
      <c r="I143" s="6"/>
      <c r="J143" s="6"/>
      <c r="K143" s="6"/>
      <c r="L143" s="6"/>
      <c r="M143" s="6"/>
      <c r="N143" s="6"/>
      <c r="O143" s="6"/>
      <c r="P143" s="6"/>
    </row>
    <row r="144" spans="1:16" ht="11.1" customHeight="1">
      <c r="A144" s="4" t="s">
        <v>246</v>
      </c>
      <c r="B144" s="5" t="s">
        <v>0</v>
      </c>
      <c r="C144" s="5" t="s">
        <v>189</v>
      </c>
      <c r="D144" s="26">
        <v>54800</v>
      </c>
      <c r="E144" s="26">
        <v>21300</v>
      </c>
      <c r="F144" s="14"/>
      <c r="G144" s="14"/>
      <c r="H144" s="17"/>
      <c r="I144" s="6"/>
      <c r="J144" s="6"/>
      <c r="K144" s="6"/>
      <c r="L144" s="6"/>
      <c r="M144" s="6"/>
      <c r="N144" s="6"/>
      <c r="O144" s="6"/>
      <c r="P144" s="6"/>
    </row>
    <row r="145" spans="1:16" ht="11.1" customHeight="1">
      <c r="A145" s="4" t="s">
        <v>247</v>
      </c>
      <c r="B145" s="5" t="s">
        <v>0</v>
      </c>
      <c r="C145" s="5" t="s">
        <v>11</v>
      </c>
      <c r="D145" s="26">
        <v>20400</v>
      </c>
      <c r="E145" s="26">
        <v>10040</v>
      </c>
      <c r="F145" s="14"/>
      <c r="G145" s="14"/>
      <c r="H145" s="17"/>
      <c r="I145" s="6"/>
      <c r="J145" s="6"/>
      <c r="K145" s="6"/>
      <c r="L145" s="6"/>
      <c r="M145" s="6"/>
      <c r="N145" s="6"/>
      <c r="O145" s="6"/>
      <c r="P145" s="6"/>
    </row>
    <row r="146" spans="1:16" ht="11.1" customHeight="1">
      <c r="A146" s="4" t="s">
        <v>248</v>
      </c>
      <c r="B146" s="5" t="s">
        <v>0</v>
      </c>
      <c r="C146" s="5" t="s">
        <v>13</v>
      </c>
      <c r="D146" s="26">
        <v>6181</v>
      </c>
      <c r="E146" s="26">
        <v>3374</v>
      </c>
      <c r="F146" s="14"/>
      <c r="G146" s="14"/>
      <c r="H146" s="17"/>
      <c r="I146" s="6"/>
      <c r="J146" s="6"/>
      <c r="K146" s="6"/>
      <c r="L146" s="6"/>
      <c r="M146" s="6"/>
      <c r="N146" s="6"/>
      <c r="O146" s="6"/>
      <c r="P146" s="6"/>
    </row>
    <row r="147" spans="1:16" ht="11.1" customHeight="1" thickBot="1">
      <c r="A147" s="35" t="s">
        <v>249</v>
      </c>
      <c r="B147" s="36" t="s">
        <v>0</v>
      </c>
      <c r="C147" s="36" t="s">
        <v>24</v>
      </c>
      <c r="D147" s="37"/>
      <c r="E147" s="37"/>
      <c r="F147" s="38"/>
      <c r="G147" s="38"/>
      <c r="H147" s="39"/>
      <c r="I147" s="40"/>
      <c r="J147" s="40"/>
      <c r="K147" s="40"/>
      <c r="L147" s="40"/>
      <c r="M147" s="40"/>
      <c r="N147" s="40"/>
      <c r="O147" s="40"/>
      <c r="P147" s="40"/>
    </row>
    <row r="148" spans="1:16" ht="11.45" customHeight="1" thickBot="1">
      <c r="A148" s="41"/>
      <c r="B148" s="42" t="s">
        <v>266</v>
      </c>
      <c r="C148" s="43"/>
      <c r="D148" s="43"/>
      <c r="E148" s="43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5">
        <f>SUM(P4:P147)</f>
        <v>102820.70730000007</v>
      </c>
    </row>
  </sheetData>
  <mergeCells count="7">
    <mergeCell ref="N2:P2"/>
    <mergeCell ref="C2:E2"/>
    <mergeCell ref="F2:H2"/>
    <mergeCell ref="B2:B3"/>
    <mergeCell ref="A2:A3"/>
    <mergeCell ref="I2:K2"/>
    <mergeCell ref="L2:M2"/>
  </mergeCells>
  <pageMargins left="0.25" right="0.25" top="0.75" bottom="0.75" header="0.3" footer="0.3"/>
  <pageSetup paperSize="9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Евгения</cp:lastModifiedBy>
  <cp:lastPrinted>2021-07-04T14:46:55Z</cp:lastPrinted>
  <dcterms:modified xsi:type="dcterms:W3CDTF">2021-07-04T14:48:59Z</dcterms:modified>
</cp:coreProperties>
</file>